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985" activeTab="1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3">'April'!$B$2:$O$49</definedName>
    <definedName name="_xlnm.Print_Area" localSheetId="7">'August'!$B$2:$O$49</definedName>
    <definedName name="_xlnm.Print_Area" localSheetId="11">'Dezember'!$B$2:$O$49</definedName>
    <definedName name="_xlnm.Print_Area" localSheetId="1">'Februar'!$B$2:$O$49</definedName>
    <definedName name="_xlnm.Print_Area" localSheetId="0">'Januar'!$B$2:$O$49</definedName>
    <definedName name="_xlnm.Print_Area" localSheetId="6">'Juli'!$B$2:$O$49</definedName>
    <definedName name="_xlnm.Print_Area" localSheetId="5">'Juni'!$B$2:$O$49</definedName>
    <definedName name="_xlnm.Print_Area" localSheetId="4">'Mai'!$B$2:$O$49</definedName>
    <definedName name="_xlnm.Print_Area" localSheetId="2">'März'!$B$2:$O$49</definedName>
    <definedName name="_xlnm.Print_Area" localSheetId="10">'November'!$B$2:$O$49</definedName>
    <definedName name="_xlnm.Print_Area" localSheetId="9">'Oktober'!$B$2:$O$49</definedName>
    <definedName name="_xlnm.Print_Area" localSheetId="8">'September'!$B$2:$O$49</definedName>
  </definedNames>
  <calcPr fullCalcOnLoad="1"/>
</workbook>
</file>

<file path=xl/comments1.xml><?xml version="1.0" encoding="utf-8"?>
<comments xmlns="http://schemas.openxmlformats.org/spreadsheetml/2006/main">
  <authors>
    <author>Peter Stoffer</author>
  </authors>
  <commentLis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10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11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12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2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3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4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5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6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7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8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comments9.xml><?xml version="1.0" encoding="utf-8"?>
<comments xmlns="http://schemas.openxmlformats.org/spreadsheetml/2006/main">
  <authors>
    <author>Peter Stoffer</author>
  </authors>
  <commentList>
    <comment ref="B10" authorId="0">
      <text>
        <r>
          <rPr>
            <sz val="12"/>
            <rFont val="Arial"/>
            <family val="2"/>
          </rPr>
          <t>Feiertage in der Spalte D mit "x" markieren</t>
        </r>
      </text>
    </comment>
    <comment ref="G10" authorId="0">
      <text>
        <r>
          <rPr>
            <sz val="12"/>
            <rFont val="Arial"/>
            <family val="2"/>
          </rPr>
          <t>z.B. Mittagspause</t>
        </r>
      </text>
    </comment>
    <comment ref="G4" authorId="0">
      <text>
        <r>
          <rPr>
            <sz val="12"/>
            <rFont val="Arial"/>
            <family val="2"/>
          </rPr>
          <t>Name des Einsatzbetriebes</t>
        </r>
      </text>
    </comment>
    <comment ref="G5" authorId="0">
      <text>
        <r>
          <rPr>
            <sz val="12"/>
            <rFont val="Arial"/>
            <family val="2"/>
          </rPr>
          <t>Name des Zivildienstleistenden</t>
        </r>
      </text>
    </comment>
    <comment ref="G6" authorId="0">
      <text>
        <r>
          <rPr>
            <sz val="12"/>
            <rFont val="Arial"/>
            <family val="2"/>
          </rPr>
          <t>Zu leistende Arbeitsstunden pro Woche</t>
        </r>
      </text>
    </comment>
    <comment ref="G7" authorId="0">
      <text>
        <r>
          <rPr>
            <sz val="12"/>
            <rFont val="Arial"/>
            <family val="2"/>
          </rPr>
          <t>Vierstellige Jahreszahl</t>
        </r>
      </text>
    </comment>
  </commentList>
</comments>
</file>

<file path=xl/sharedStrings.xml><?xml version="1.0" encoding="utf-8"?>
<sst xmlns="http://schemas.openxmlformats.org/spreadsheetml/2006/main" count="538" uniqueCount="64">
  <si>
    <t>Arbeitszeiterfassung</t>
  </si>
  <si>
    <t>Name:</t>
  </si>
  <si>
    <t>Vorname Nachname</t>
  </si>
  <si>
    <t>Jahr:</t>
  </si>
  <si>
    <t>Monat:</t>
  </si>
  <si>
    <t>Einsatzbetrieb:</t>
  </si>
  <si>
    <t>Datum</t>
  </si>
  <si>
    <t>Beginn unbezahlte Pause</t>
  </si>
  <si>
    <t>Ende unbezahlte Pause</t>
  </si>
  <si>
    <t>Total Arbeitszeit</t>
  </si>
  <si>
    <t>Abwesenheiten</t>
  </si>
  <si>
    <t>Anrechenbarkeit</t>
  </si>
  <si>
    <t>Tagessoll</t>
  </si>
  <si>
    <t>Keine</t>
  </si>
  <si>
    <t>Arbeits-beginn</t>
  </si>
  <si>
    <t>Arbeits-ende</t>
  </si>
  <si>
    <t>Abwesen-heit</t>
  </si>
  <si>
    <t>Anrechen-bare Zeit aus Abwesen-heit</t>
  </si>
  <si>
    <t>Total anrechen-bare Zeit</t>
  </si>
  <si>
    <t>1 - Ferien</t>
  </si>
  <si>
    <t>2 - Krankheit ein Tag oder mehrere Tage mit Arztzeugnis</t>
  </si>
  <si>
    <t>3 - Krankheit mehr als ein Tag ohne Arztzeugnis</t>
  </si>
  <si>
    <t>4 - Urlaub gemäss Art. 70/71 ZDV</t>
  </si>
  <si>
    <t>5 - Kompensation Überzeit</t>
  </si>
  <si>
    <t>6 - Besuch einsatzspezifischer Kurs</t>
  </si>
  <si>
    <t>Wochenarbeitszeit:</t>
  </si>
  <si>
    <t>Total:</t>
  </si>
  <si>
    <t>Soll:</t>
  </si>
  <si>
    <t>Differenz:</t>
  </si>
  <si>
    <t>Anleitung</t>
  </si>
  <si>
    <t>- Name des Einsatzbetriebes im Feld G4</t>
  </si>
  <si>
    <t>- Name des Zivildienstleistenden im Feld G5</t>
  </si>
  <si>
    <t>- Anzahl Wochenarbeitsstunden im Feld G6</t>
  </si>
  <si>
    <t>- Jahreszahl im Feld G7</t>
  </si>
  <si>
    <t>Standardmässig werden Samstage und Sonntage als arbeitsfrei gekennzeichnet.</t>
  </si>
  <si>
    <t>- Die Soll-Arbeitszeit (Feld L45) wird aus der Wochenarbeitszeit und der Anzahl</t>
  </si>
  <si>
    <t xml:space="preserve">  Arbeitstage berechnet.</t>
  </si>
  <si>
    <t>Zur Vorbereitung füllen Sie bitte die folgenden Felder aus:</t>
  </si>
  <si>
    <t>Ausfüllen der Tabelle:</t>
  </si>
  <si>
    <t>Tragen Sie Beginn und Ende der Arbeitszeit im Format hh:mm in die Tabelle ein.</t>
  </si>
  <si>
    <t>Abwesenheiten:</t>
  </si>
  <si>
    <t>In der Spalte J können die Abwesenheiten über ein Dropdown-Menü ausgewählt werden.</t>
  </si>
  <si>
    <t>Eine allfällige anrechenbare Zeit wird gemäss der obigen Liste bestimmt.</t>
  </si>
  <si>
    <t>Die Anleitung zur Handhabung der Arbeitszeiterfassungstabelle finden Sie auf</t>
  </si>
  <si>
    <t>dem Januarblatt.</t>
  </si>
  <si>
    <t>Die Angaben der Felder G4 bis G8 werden vom Januarblatt übernommen.</t>
  </si>
  <si>
    <t>Anmerkung</t>
  </si>
  <si>
    <t>Die Dauer einer unbezahlten Pause (z.B. Mittag) kann eingetragen werden.</t>
  </si>
  <si>
    <t>7 - Einführungskurs</t>
  </si>
  <si>
    <t>Unterschrift Zivi</t>
  </si>
  <si>
    <t>Unterschrift EIB</t>
  </si>
  <si>
    <t>Differenz Vormonat</t>
  </si>
  <si>
    <t>Adresse:</t>
  </si>
  <si>
    <t>PLZ, Ort:</t>
  </si>
  <si>
    <t>Strasse</t>
  </si>
  <si>
    <t>Postleitzahl, Ort</t>
  </si>
  <si>
    <t>Name Betrieb</t>
  </si>
  <si>
    <t>- Auf die gleiche Weise können Wochenendtage als Arbeitstage gekennzeichnet werden.</t>
  </si>
  <si>
    <t>Bestimmung des Einsatzbeginns und der arbeitsfreien Tage:</t>
  </si>
  <si>
    <t>angegeben werden:</t>
  </si>
  <si>
    <t>- Auch bei Feiertagen tragen Sie ein Zeichen (z.B. "x") in der Spalte D neben dem Datum ein.</t>
  </si>
  <si>
    <t>- Beginnt der Einsatz z.B. am 15.1. tragen Sie ab dem 1.1. bis zum entsprechenden Datum</t>
  </si>
  <si>
    <t xml:space="preserve">  in der Spalte D neben dem Datum ein Zeichen (z.B. "x") ein.</t>
  </si>
  <si>
    <t xml:space="preserve">Feiertage, Urlaub und der Einführungskurs sowie der Einsatzbeginn werden nicht automatisch bestimmt und müssen manuell 
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</si>
</sst>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807]dddd\,\ d\.\ mmmm\ yyyy"/>
    <numFmt numFmtId="171" formatCode="dd/mm/"/>
    <numFmt numFmtId="172" formatCode="ddd"/>
    <numFmt numFmtId="173" formatCode="mmmm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31"/>
      <name val="Arial"/>
      <family val="2"/>
    </font>
    <font>
      <sz val="10"/>
      <color indexed="44"/>
      <name val="Arial"/>
      <family val="2"/>
    </font>
    <font>
      <b/>
      <sz val="20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3" tint="0.7999799847602844"/>
      <name val="Arial"/>
      <family val="2"/>
    </font>
    <font>
      <sz val="10"/>
      <color theme="3" tint="0.5999900102615356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0" fillId="33" borderId="10" xfId="0" applyNumberFormat="1" applyFill="1" applyBorder="1" applyAlignment="1">
      <alignment horizontal="left"/>
    </xf>
    <xf numFmtId="172" fontId="0" fillId="33" borderId="11" xfId="0" applyNumberFormat="1" applyFill="1" applyBorder="1" applyAlignment="1">
      <alignment horizontal="left"/>
    </xf>
    <xf numFmtId="0" fontId="0" fillId="0" borderId="0" xfId="0" applyFill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0" fontId="45" fillId="34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5" fillId="34" borderId="19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71" fontId="0" fillId="33" borderId="13" xfId="0" applyNumberFormat="1" applyFill="1" applyBorder="1" applyAlignment="1">
      <alignment/>
    </xf>
    <xf numFmtId="172" fontId="0" fillId="33" borderId="23" xfId="0" applyNumberFormat="1" applyFill="1" applyBorder="1" applyAlignment="1">
      <alignment horizontal="left"/>
    </xf>
    <xf numFmtId="171" fontId="0" fillId="33" borderId="12" xfId="0" applyNumberFormat="1" applyFill="1" applyBorder="1" applyAlignment="1">
      <alignment/>
    </xf>
    <xf numFmtId="171" fontId="0" fillId="33" borderId="14" xfId="0" applyNumberForma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2" fontId="46" fillId="33" borderId="26" xfId="0" applyNumberFormat="1" applyFont="1" applyFill="1" applyBorder="1" applyAlignment="1">
      <alignment/>
    </xf>
    <xf numFmtId="2" fontId="46" fillId="33" borderId="27" xfId="0" applyNumberFormat="1" applyFont="1" applyFill="1" applyBorder="1" applyAlignment="1">
      <alignment/>
    </xf>
    <xf numFmtId="2" fontId="46" fillId="33" borderId="28" xfId="0" applyNumberFormat="1" applyFont="1" applyFill="1" applyBorder="1" applyAlignment="1">
      <alignment/>
    </xf>
    <xf numFmtId="0" fontId="47" fillId="34" borderId="0" xfId="0" applyFont="1" applyFill="1" applyBorder="1" applyAlignment="1">
      <alignment/>
    </xf>
    <xf numFmtId="20" fontId="0" fillId="0" borderId="29" xfId="0" applyNumberFormat="1" applyBorder="1" applyAlignment="1" applyProtection="1">
      <alignment/>
      <protection locked="0"/>
    </xf>
    <xf numFmtId="20" fontId="0" fillId="0" borderId="12" xfId="0" applyNumberFormat="1" applyBorder="1" applyAlignment="1" applyProtection="1">
      <alignment/>
      <protection locked="0"/>
    </xf>
    <xf numFmtId="20" fontId="0" fillId="0" borderId="30" xfId="0" applyNumberFormat="1" applyBorder="1" applyAlignment="1" applyProtection="1">
      <alignment/>
      <protection locked="0"/>
    </xf>
    <xf numFmtId="20" fontId="0" fillId="0" borderId="13" xfId="0" applyNumberFormat="1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14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1" fontId="0" fillId="33" borderId="13" xfId="0" applyNumberFormat="1" applyFill="1" applyBorder="1" applyAlignment="1">
      <alignment/>
    </xf>
    <xf numFmtId="20" fontId="0" fillId="0" borderId="30" xfId="0" applyNumberFormat="1" applyBorder="1" applyAlignment="1" applyProtection="1">
      <alignment/>
      <protection locked="0"/>
    </xf>
    <xf numFmtId="20" fontId="0" fillId="0" borderId="13" xfId="0" applyNumberFormat="1" applyBorder="1" applyAlignment="1" applyProtection="1">
      <alignment/>
      <protection locked="0"/>
    </xf>
    <xf numFmtId="2" fontId="0" fillId="33" borderId="13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172" fontId="0" fillId="33" borderId="10" xfId="0" applyNumberFormat="1" applyFill="1" applyBorder="1" applyAlignment="1">
      <alignment horizontal="left" vertical="top"/>
    </xf>
    <xf numFmtId="171" fontId="0" fillId="33" borderId="13" xfId="0" applyNumberFormat="1" applyFill="1" applyBorder="1" applyAlignment="1">
      <alignment vertical="top"/>
    </xf>
    <xf numFmtId="20" fontId="0" fillId="0" borderId="30" xfId="0" applyNumberFormat="1" applyBorder="1" applyAlignment="1" applyProtection="1">
      <alignment vertical="top"/>
      <protection locked="0"/>
    </xf>
    <xf numFmtId="20" fontId="0" fillId="0" borderId="13" xfId="0" applyNumberFormat="1" applyBorder="1" applyAlignment="1" applyProtection="1">
      <alignment vertical="top"/>
      <protection locked="0"/>
    </xf>
    <xf numFmtId="2" fontId="0" fillId="33" borderId="13" xfId="0" applyNumberFormat="1" applyFill="1" applyBorder="1" applyAlignment="1">
      <alignment vertical="top"/>
    </xf>
    <xf numFmtId="0" fontId="0" fillId="0" borderId="13" xfId="0" applyBorder="1" applyAlignment="1" applyProtection="1">
      <alignment vertical="top"/>
      <protection locked="0"/>
    </xf>
    <xf numFmtId="2" fontId="0" fillId="33" borderId="17" xfId="0" applyNumberForma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Border="1" applyAlignment="1">
      <alignment vertical="top" wrapText="1"/>
    </xf>
    <xf numFmtId="171" fontId="0" fillId="34" borderId="0" xfId="0" applyNumberFormat="1" applyFill="1" applyBorder="1" applyAlignment="1">
      <alignment/>
    </xf>
    <xf numFmtId="171" fontId="48" fillId="34" borderId="0" xfId="0" applyNumberFormat="1" applyFont="1" applyFill="1" applyBorder="1" applyAlignment="1">
      <alignment/>
    </xf>
    <xf numFmtId="20" fontId="0" fillId="34" borderId="0" xfId="0" applyNumberFormat="1" applyFill="1" applyBorder="1" applyAlignment="1" applyProtection="1">
      <alignment/>
      <protection locked="0"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172" fontId="0" fillId="34" borderId="19" xfId="0" applyNumberFormat="1" applyFill="1" applyBorder="1" applyAlignment="1">
      <alignment horizontal="left"/>
    </xf>
    <xf numFmtId="20" fontId="0" fillId="0" borderId="23" xfId="0" applyNumberFormat="1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20" fontId="0" fillId="0" borderId="10" xfId="0" applyNumberFormat="1" applyBorder="1" applyAlignment="1" applyProtection="1">
      <alignment vertical="top"/>
      <protection locked="0"/>
    </xf>
    <xf numFmtId="20" fontId="0" fillId="0" borderId="11" xfId="0" applyNumberFormat="1" applyBorder="1" applyAlignment="1" applyProtection="1">
      <alignment/>
      <protection locked="0"/>
    </xf>
    <xf numFmtId="171" fontId="48" fillId="33" borderId="15" xfId="0" applyNumberFormat="1" applyFont="1" applyFill="1" applyBorder="1" applyAlignment="1" applyProtection="1">
      <alignment/>
      <protection locked="0"/>
    </xf>
    <xf numFmtId="171" fontId="48" fillId="33" borderId="17" xfId="0" applyNumberFormat="1" applyFont="1" applyFill="1" applyBorder="1" applyAlignment="1" applyProtection="1">
      <alignment/>
      <protection locked="0"/>
    </xf>
    <xf numFmtId="171" fontId="48" fillId="33" borderId="17" xfId="0" applyNumberFormat="1" applyFont="1" applyFill="1" applyBorder="1" applyAlignment="1" applyProtection="1">
      <alignment/>
      <protection locked="0"/>
    </xf>
    <xf numFmtId="171" fontId="48" fillId="33" borderId="17" xfId="0" applyNumberFormat="1" applyFont="1" applyFill="1" applyBorder="1" applyAlignment="1" applyProtection="1">
      <alignment vertical="top"/>
      <protection locked="0"/>
    </xf>
    <xf numFmtId="171" fontId="48" fillId="33" borderId="18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5" fillId="33" borderId="32" xfId="0" applyFont="1" applyFill="1" applyBorder="1" applyAlignment="1">
      <alignment horizontal="left" wrapText="1"/>
    </xf>
    <xf numFmtId="0" fontId="45" fillId="33" borderId="33" xfId="0" applyFont="1" applyFill="1" applyBorder="1" applyAlignment="1">
      <alignment horizontal="left" wrapText="1"/>
    </xf>
    <xf numFmtId="0" fontId="32" fillId="36" borderId="34" xfId="0" applyFont="1" applyFill="1" applyBorder="1" applyAlignment="1">
      <alignment horizontal="center" wrapText="1"/>
    </xf>
    <xf numFmtId="0" fontId="32" fillId="36" borderId="35" xfId="0" applyFont="1" applyFill="1" applyBorder="1" applyAlignment="1">
      <alignment horizontal="center" wrapText="1"/>
    </xf>
    <xf numFmtId="2" fontId="32" fillId="36" borderId="33" xfId="0" applyNumberFormat="1" applyFont="1" applyFill="1" applyBorder="1" applyAlignment="1">
      <alignment horizontal="center" wrapText="1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49" fontId="0" fillId="35" borderId="19" xfId="0" applyNumberFormat="1" applyFill="1" applyBorder="1" applyAlignment="1">
      <alignment horizontal="left" vertical="center" wrapText="1"/>
    </xf>
    <xf numFmtId="49" fontId="0" fillId="35" borderId="20" xfId="0" applyNumberFormat="1" applyFill="1" applyBorder="1" applyAlignment="1">
      <alignment horizontal="left" vertical="center" wrapText="1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45" fillId="34" borderId="11" xfId="0" applyFont="1" applyFill="1" applyBorder="1" applyAlignment="1">
      <alignment horizontal="left" vertical="center"/>
    </xf>
    <xf numFmtId="0" fontId="45" fillId="34" borderId="14" xfId="0" applyFont="1" applyFill="1" applyBorder="1" applyAlignment="1">
      <alignment horizontal="left" vertical="center"/>
    </xf>
    <xf numFmtId="173" fontId="46" fillId="34" borderId="14" xfId="0" applyNumberFormat="1" applyFont="1" applyFill="1" applyBorder="1" applyAlignment="1">
      <alignment horizontal="center" vertical="center"/>
    </xf>
    <xf numFmtId="0" fontId="45" fillId="34" borderId="38" xfId="0" applyFont="1" applyFill="1" applyBorder="1" applyAlignment="1">
      <alignment horizontal="left" vertical="center"/>
    </xf>
    <xf numFmtId="0" fontId="0" fillId="34" borderId="39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45" fillId="34" borderId="40" xfId="0" applyFont="1" applyFill="1" applyBorder="1" applyAlignment="1">
      <alignment horizontal="left" vertical="center"/>
    </xf>
    <xf numFmtId="0" fontId="0" fillId="34" borderId="39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49" fontId="0" fillId="35" borderId="19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0" fillId="35" borderId="20" xfId="0" applyNumberFormat="1" applyFill="1" applyBorder="1" applyAlignment="1">
      <alignment horizontal="left" vertical="center" wrapText="1"/>
    </xf>
    <xf numFmtId="0" fontId="0" fillId="35" borderId="21" xfId="0" applyFill="1" applyBorder="1" applyAlignment="1">
      <alignment horizontal="left"/>
    </xf>
    <xf numFmtId="0" fontId="0" fillId="35" borderId="41" xfId="0" applyFill="1" applyBorder="1" applyAlignment="1">
      <alignment horizontal="left"/>
    </xf>
    <xf numFmtId="0" fontId="49" fillId="33" borderId="42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0" fontId="45" fillId="33" borderId="44" xfId="0" applyFont="1" applyFill="1" applyBorder="1" applyAlignment="1">
      <alignment horizontal="left" vertical="center" wrapText="1"/>
    </xf>
    <xf numFmtId="0" fontId="45" fillId="33" borderId="45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32" fillId="33" borderId="46" xfId="0" applyFont="1" applyFill="1" applyBorder="1" applyAlignment="1">
      <alignment horizontal="center" wrapText="1"/>
    </xf>
    <xf numFmtId="0" fontId="32" fillId="33" borderId="47" xfId="0" applyFont="1" applyFill="1" applyBorder="1" applyAlignment="1">
      <alignment horizontal="center" wrapText="1"/>
    </xf>
    <xf numFmtId="0" fontId="32" fillId="33" borderId="37" xfId="0" applyFont="1" applyFill="1" applyBorder="1" applyAlignment="1">
      <alignment horizontal="center" wrapText="1"/>
    </xf>
    <xf numFmtId="0" fontId="32" fillId="33" borderId="19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horizontal="center" wrapText="1"/>
    </xf>
    <xf numFmtId="0" fontId="32" fillId="33" borderId="20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50" fillId="36" borderId="42" xfId="0" applyFont="1" applyFill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32" fillId="33" borderId="12" xfId="0" applyFont="1" applyFill="1" applyBorder="1" applyAlignment="1">
      <alignment horizontal="center" wrapText="1"/>
    </xf>
    <xf numFmtId="0" fontId="32" fillId="33" borderId="14" xfId="0" applyFont="1" applyFill="1" applyBorder="1" applyAlignment="1">
      <alignment horizontal="center" wrapText="1"/>
    </xf>
    <xf numFmtId="0" fontId="32" fillId="33" borderId="15" xfId="0" applyFont="1" applyFill="1" applyBorder="1" applyAlignment="1">
      <alignment horizontal="center" wrapText="1"/>
    </xf>
    <xf numFmtId="0" fontId="32" fillId="33" borderId="18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left"/>
    </xf>
    <xf numFmtId="0" fontId="45" fillId="33" borderId="15" xfId="0" applyFont="1" applyFill="1" applyBorder="1" applyAlignment="1">
      <alignment horizontal="left"/>
    </xf>
    <xf numFmtId="0" fontId="32" fillId="35" borderId="19" xfId="0" applyFont="1" applyFill="1" applyBorder="1" applyAlignment="1">
      <alignment horizontal="left"/>
    </xf>
    <xf numFmtId="0" fontId="32" fillId="35" borderId="20" xfId="0" applyFont="1" applyFill="1" applyBorder="1" applyAlignment="1">
      <alignment horizontal="left"/>
    </xf>
    <xf numFmtId="49" fontId="32" fillId="35" borderId="19" xfId="0" applyNumberFormat="1" applyFont="1" applyFill="1" applyBorder="1" applyAlignment="1">
      <alignment horizontal="left" vertical="center" wrapText="1"/>
    </xf>
    <xf numFmtId="49" fontId="32" fillId="35" borderId="20" xfId="0" applyNumberFormat="1" applyFont="1" applyFill="1" applyBorder="1" applyAlignment="1">
      <alignment horizontal="left" vertical="center" wrapText="1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45" fillId="33" borderId="45" xfId="0" applyFont="1" applyFill="1" applyBorder="1" applyAlignment="1">
      <alignment horizontal="left"/>
    </xf>
    <xf numFmtId="0" fontId="45" fillId="33" borderId="48" xfId="0" applyFont="1" applyFill="1" applyBorder="1" applyAlignment="1">
      <alignment horizontal="left"/>
    </xf>
    <xf numFmtId="0" fontId="46" fillId="33" borderId="49" xfId="0" applyFont="1" applyFill="1" applyBorder="1" applyAlignment="1" applyProtection="1">
      <alignment horizontal="center"/>
      <protection locked="0"/>
    </xf>
    <xf numFmtId="0" fontId="46" fillId="33" borderId="50" xfId="0" applyFont="1" applyFill="1" applyBorder="1" applyAlignment="1" applyProtection="1">
      <alignment horizontal="center"/>
      <protection locked="0"/>
    </xf>
    <xf numFmtId="0" fontId="46" fillId="33" borderId="28" xfId="0" applyFont="1" applyFill="1" applyBorder="1" applyAlignment="1" applyProtection="1">
      <alignment horizontal="center"/>
      <protection locked="0"/>
    </xf>
    <xf numFmtId="0" fontId="32" fillId="33" borderId="23" xfId="0" applyFont="1" applyFill="1" applyBorder="1" applyAlignment="1">
      <alignment horizontal="center" wrapText="1"/>
    </xf>
    <xf numFmtId="0" fontId="32" fillId="33" borderId="11" xfId="0" applyFont="1" applyFill="1" applyBorder="1" applyAlignment="1">
      <alignment horizontal="center" wrapText="1"/>
    </xf>
    <xf numFmtId="0" fontId="46" fillId="33" borderId="51" xfId="0" applyFont="1" applyFill="1" applyBorder="1" applyAlignment="1" applyProtection="1">
      <alignment horizontal="center"/>
      <protection locked="0"/>
    </xf>
    <xf numFmtId="0" fontId="46" fillId="33" borderId="26" xfId="0" applyFont="1" applyFill="1" applyBorder="1" applyAlignment="1" applyProtection="1">
      <alignment horizontal="center"/>
      <protection locked="0"/>
    </xf>
    <xf numFmtId="0" fontId="46" fillId="33" borderId="40" xfId="0" applyFont="1" applyFill="1" applyBorder="1" applyAlignment="1" applyProtection="1">
      <alignment horizontal="center"/>
      <protection locked="0"/>
    </xf>
    <xf numFmtId="0" fontId="46" fillId="33" borderId="39" xfId="0" applyFont="1" applyFill="1" applyBorder="1" applyAlignment="1" applyProtection="1">
      <alignment horizontal="center"/>
      <protection locked="0"/>
    </xf>
    <xf numFmtId="0" fontId="46" fillId="33" borderId="27" xfId="0" applyFont="1" applyFill="1" applyBorder="1" applyAlignment="1" applyProtection="1">
      <alignment horizontal="center"/>
      <protection locked="0"/>
    </xf>
    <xf numFmtId="0" fontId="46" fillId="33" borderId="52" xfId="0" applyFont="1" applyFill="1" applyBorder="1" applyAlignment="1" applyProtection="1">
      <alignment horizontal="center"/>
      <protection locked="0"/>
    </xf>
    <xf numFmtId="0" fontId="45" fillId="33" borderId="11" xfId="0" applyFont="1" applyFill="1" applyBorder="1" applyAlignment="1">
      <alignment horizontal="left"/>
    </xf>
    <xf numFmtId="0" fontId="45" fillId="33" borderId="18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17" xfId="0" applyFont="1" applyFill="1" applyBorder="1" applyAlignment="1">
      <alignment horizontal="left"/>
    </xf>
    <xf numFmtId="173" fontId="46" fillId="33" borderId="11" xfId="0" applyNumberFormat="1" applyFont="1" applyFill="1" applyBorder="1" applyAlignment="1">
      <alignment horizontal="center"/>
    </xf>
    <xf numFmtId="173" fontId="46" fillId="33" borderId="14" xfId="0" applyNumberFormat="1" applyFont="1" applyFill="1" applyBorder="1" applyAlignment="1">
      <alignment horizontal="center"/>
    </xf>
    <xf numFmtId="173" fontId="46" fillId="33" borderId="18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5" fillId="33" borderId="14" xfId="0" applyFont="1" applyFill="1" applyBorder="1" applyAlignment="1">
      <alignment horizontal="left"/>
    </xf>
    <xf numFmtId="0" fontId="32" fillId="33" borderId="21" xfId="0" applyFont="1" applyFill="1" applyBorder="1" applyAlignment="1">
      <alignment horizontal="center" wrapText="1"/>
    </xf>
    <xf numFmtId="0" fontId="32" fillId="33" borderId="22" xfId="0" applyFont="1" applyFill="1" applyBorder="1" applyAlignment="1">
      <alignment horizontal="center" wrapText="1"/>
    </xf>
    <xf numFmtId="0" fontId="32" fillId="33" borderId="41" xfId="0" applyFont="1" applyFill="1" applyBorder="1" applyAlignment="1">
      <alignment horizontal="center" wrapText="1"/>
    </xf>
    <xf numFmtId="49" fontId="0" fillId="35" borderId="21" xfId="0" applyNumberFormat="1" applyFill="1" applyBorder="1" applyAlignment="1">
      <alignment horizontal="left" vertical="center" wrapText="1"/>
    </xf>
    <xf numFmtId="49" fontId="0" fillId="35" borderId="41" xfId="0" applyNumberFormat="1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7">
      <selection activeCell="L46" sqref="L46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86"/>
      <c r="M3" s="86"/>
      <c r="N3" s="86"/>
      <c r="O3" s="87"/>
    </row>
    <row r="4" spans="2:15" ht="15.75">
      <c r="B4" s="132" t="s">
        <v>5</v>
      </c>
      <c r="C4" s="160"/>
      <c r="D4" s="160"/>
      <c r="E4" s="160"/>
      <c r="F4" s="133"/>
      <c r="G4" s="152" t="s">
        <v>56</v>
      </c>
      <c r="H4" s="147"/>
      <c r="I4" s="148"/>
      <c r="J4" s="132" t="s">
        <v>52</v>
      </c>
      <c r="K4" s="133"/>
      <c r="L4" s="147" t="s">
        <v>54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">
        <v>2</v>
      </c>
      <c r="H5" s="143"/>
      <c r="I5" s="144"/>
      <c r="J5" s="140" t="s">
        <v>53</v>
      </c>
      <c r="K5" s="141"/>
      <c r="L5" s="149" t="s">
        <v>55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DATE(G7,1,1)</f>
        <v>45292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v>0</v>
      </c>
      <c r="M12" s="22"/>
      <c r="N12" s="81"/>
      <c r="O12" s="82"/>
    </row>
    <row r="13" spans="2:15" ht="12.75">
      <c r="B13" s="26">
        <f>G8</f>
        <v>45292</v>
      </c>
      <c r="C13" s="27">
        <f>B13</f>
        <v>45292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 </v>
      </c>
      <c r="N13" s="29" t="s">
        <v>19</v>
      </c>
      <c r="O13" s="30" t="s">
        <v>12</v>
      </c>
    </row>
    <row r="14" spans="2:15" ht="12.75">
      <c r="B14" s="5">
        <f>B13+1</f>
        <v>45293</v>
      </c>
      <c r="C14" s="25">
        <f aca="true" t="shared" si="0" ref="C14:C43">B14</f>
        <v>45293</v>
      </c>
      <c r="D14" s="75"/>
      <c r="E14" s="41"/>
      <c r="F14" s="42"/>
      <c r="G14" s="42"/>
      <c r="H14" s="42"/>
      <c r="I14" s="9">
        <f aca="true" t="shared" si="1" ref="I14:I43">ROUND(20*24*(F14-E14-(H14-G14)),0)/20</f>
        <v>0</v>
      </c>
      <c r="J14" s="46"/>
      <c r="K14" s="12">
        <f>IF(OR(J14=$N$13,J14=$N$14),ROUND(20*$G$6/5,1)/20,0)</f>
        <v>0</v>
      </c>
      <c r="L14" s="13">
        <f aca="true" t="shared" si="2" ref="L14:L43">I14+K14</f>
        <v>0</v>
      </c>
      <c r="M14" s="38" t="str">
        <f aca="true" t="shared" si="3" ref="M14:M43">IF(OR(AND(OR(WEEKDAY($B14,2)=6,WEEKDAY($B14,2)=7),$D14=""),AND(WEEKDAY($B14,2)&lt;&gt;6,WEEKDAY($B14,2)&lt;&gt;7,$D14&lt;&gt;""))," ","  ")</f>
        <v>  </v>
      </c>
      <c r="N14" s="31" t="s">
        <v>20</v>
      </c>
      <c r="O14" s="32" t="s">
        <v>12</v>
      </c>
    </row>
    <row r="15" spans="2:15" ht="12.75">
      <c r="B15" s="5">
        <f aca="true" t="shared" si="4" ref="B15:B42">B14+1</f>
        <v>45294</v>
      </c>
      <c r="C15" s="25">
        <f t="shared" si="0"/>
        <v>45294</v>
      </c>
      <c r="D15" s="75"/>
      <c r="E15" s="41"/>
      <c r="F15" s="42"/>
      <c r="G15" s="42"/>
      <c r="H15" s="42"/>
      <c r="I15" s="9">
        <f t="shared" si="1"/>
        <v>0</v>
      </c>
      <c r="J15" s="46"/>
      <c r="K15" s="12">
        <f aca="true" t="shared" si="5" ref="K15:K43">IF(OR(J15=$N$13,J15=$N$14),ROUND(20*$G$6/5,1)/20,0)</f>
        <v>0</v>
      </c>
      <c r="L15" s="13">
        <f t="shared" si="2"/>
        <v>0</v>
      </c>
      <c r="M15" s="38" t="str">
        <f t="shared" si="3"/>
        <v>  </v>
      </c>
      <c r="N15" s="31" t="s">
        <v>21</v>
      </c>
      <c r="O15" s="32" t="s">
        <v>13</v>
      </c>
    </row>
    <row r="16" spans="2:15" ht="12.75">
      <c r="B16" s="5">
        <f t="shared" si="4"/>
        <v>45295</v>
      </c>
      <c r="C16" s="25">
        <f t="shared" si="0"/>
        <v>45295</v>
      </c>
      <c r="D16" s="75"/>
      <c r="E16" s="41"/>
      <c r="F16" s="42"/>
      <c r="G16" s="42"/>
      <c r="H16" s="42"/>
      <c r="I16" s="9">
        <f t="shared" si="1"/>
        <v>0</v>
      </c>
      <c r="J16" s="46"/>
      <c r="K16" s="12">
        <f t="shared" si="5"/>
        <v>0</v>
      </c>
      <c r="L16" s="13">
        <f t="shared" si="2"/>
        <v>0</v>
      </c>
      <c r="M16" s="38" t="str">
        <f t="shared" si="3"/>
        <v>  </v>
      </c>
      <c r="N16" s="31" t="s">
        <v>22</v>
      </c>
      <c r="O16" s="32" t="s">
        <v>13</v>
      </c>
    </row>
    <row r="17" spans="2:15" ht="12.75">
      <c r="B17" s="5">
        <f t="shared" si="4"/>
        <v>45296</v>
      </c>
      <c r="C17" s="25">
        <f t="shared" si="0"/>
        <v>45296</v>
      </c>
      <c r="D17" s="75"/>
      <c r="E17" s="41"/>
      <c r="F17" s="42"/>
      <c r="G17" s="42"/>
      <c r="H17" s="42"/>
      <c r="I17" s="9">
        <f t="shared" si="1"/>
        <v>0</v>
      </c>
      <c r="J17" s="46"/>
      <c r="K17" s="12">
        <f t="shared" si="5"/>
        <v>0</v>
      </c>
      <c r="L17" s="13">
        <f t="shared" si="2"/>
        <v>0</v>
      </c>
      <c r="M17" s="38" t="str">
        <f t="shared" si="3"/>
        <v>  </v>
      </c>
      <c r="N17" s="31" t="s">
        <v>23</v>
      </c>
      <c r="O17" s="32" t="s">
        <v>13</v>
      </c>
    </row>
    <row r="18" spans="2:15" ht="12.75">
      <c r="B18" s="5">
        <f t="shared" si="4"/>
        <v>45297</v>
      </c>
      <c r="C18" s="25">
        <f t="shared" si="0"/>
        <v>45297</v>
      </c>
      <c r="D18" s="75"/>
      <c r="E18" s="41"/>
      <c r="F18" s="42"/>
      <c r="G18" s="42"/>
      <c r="H18" s="42"/>
      <c r="I18" s="9">
        <f t="shared" si="1"/>
        <v>0</v>
      </c>
      <c r="J18" s="46"/>
      <c r="K18" s="12">
        <f t="shared" si="5"/>
        <v>0</v>
      </c>
      <c r="L18" s="13">
        <f t="shared" si="2"/>
        <v>0</v>
      </c>
      <c r="M18" s="38" t="str">
        <f t="shared" si="3"/>
        <v> </v>
      </c>
      <c r="N18" s="31" t="s">
        <v>24</v>
      </c>
      <c r="O18" s="32" t="s">
        <v>13</v>
      </c>
    </row>
    <row r="19" spans="2:15" ht="12.75" customHeight="1" thickBot="1">
      <c r="B19" s="5">
        <f t="shared" si="4"/>
        <v>45298</v>
      </c>
      <c r="C19" s="25">
        <f t="shared" si="0"/>
        <v>45298</v>
      </c>
      <c r="D19" s="75"/>
      <c r="E19" s="41"/>
      <c r="F19" s="42"/>
      <c r="G19" s="42"/>
      <c r="H19" s="42"/>
      <c r="I19" s="9">
        <f t="shared" si="1"/>
        <v>0</v>
      </c>
      <c r="J19" s="46"/>
      <c r="K19" s="12">
        <f t="shared" si="5"/>
        <v>0</v>
      </c>
      <c r="L19" s="13">
        <f t="shared" si="2"/>
        <v>0</v>
      </c>
      <c r="M19" s="38" t="str">
        <f t="shared" si="3"/>
        <v> </v>
      </c>
      <c r="N19" s="33" t="s">
        <v>48</v>
      </c>
      <c r="O19" s="34" t="s">
        <v>13</v>
      </c>
    </row>
    <row r="20" spans="2:15" ht="12.75" customHeight="1" thickBot="1">
      <c r="B20" s="5">
        <f t="shared" si="4"/>
        <v>45299</v>
      </c>
      <c r="C20" s="25">
        <f t="shared" si="0"/>
        <v>45299</v>
      </c>
      <c r="D20" s="75"/>
      <c r="E20" s="41"/>
      <c r="F20" s="42"/>
      <c r="G20" s="42"/>
      <c r="H20" s="42"/>
      <c r="I20" s="9">
        <f t="shared" si="1"/>
        <v>0</v>
      </c>
      <c r="J20" s="46"/>
      <c r="K20" s="12">
        <f t="shared" si="5"/>
        <v>0</v>
      </c>
      <c r="L20" s="13">
        <f t="shared" si="2"/>
        <v>0</v>
      </c>
      <c r="M20" s="38" t="str">
        <f t="shared" si="3"/>
        <v>  </v>
      </c>
      <c r="N20" s="17"/>
      <c r="O20" s="20"/>
    </row>
    <row r="21" spans="2:18" s="2" customFormat="1" ht="12.75" customHeight="1">
      <c r="B21" s="5">
        <f t="shared" si="4"/>
        <v>45300</v>
      </c>
      <c r="C21" s="48">
        <f t="shared" si="0"/>
        <v>45300</v>
      </c>
      <c r="D21" s="76"/>
      <c r="E21" s="49"/>
      <c r="F21" s="50"/>
      <c r="G21" s="50"/>
      <c r="H21" s="50"/>
      <c r="I21" s="9">
        <f t="shared" si="1"/>
        <v>0</v>
      </c>
      <c r="J21" s="46"/>
      <c r="K21" s="12">
        <f t="shared" si="5"/>
        <v>0</v>
      </c>
      <c r="L21" s="52">
        <f t="shared" si="2"/>
        <v>0</v>
      </c>
      <c r="M21" s="38" t="str">
        <f t="shared" si="3"/>
        <v>  </v>
      </c>
      <c r="N21" s="121" t="s">
        <v>29</v>
      </c>
      <c r="O21" s="122"/>
      <c r="P21" s="4"/>
      <c r="Q21" s="4"/>
      <c r="R21" s="4"/>
    </row>
    <row r="22" spans="2:18" s="61" customFormat="1" ht="12.75" customHeight="1" thickBot="1">
      <c r="B22" s="53">
        <f t="shared" si="4"/>
        <v>45301</v>
      </c>
      <c r="C22" s="54">
        <f t="shared" si="0"/>
        <v>45301</v>
      </c>
      <c r="D22" s="77"/>
      <c r="E22" s="55"/>
      <c r="F22" s="56"/>
      <c r="G22" s="56"/>
      <c r="H22" s="56"/>
      <c r="I22" s="9">
        <f t="shared" si="1"/>
        <v>0</v>
      </c>
      <c r="J22" s="58"/>
      <c r="K22" s="12">
        <f t="shared" si="5"/>
        <v>0</v>
      </c>
      <c r="L22" s="59">
        <f t="shared" si="2"/>
        <v>0</v>
      </c>
      <c r="M22" s="38" t="str">
        <f t="shared" si="3"/>
        <v>  </v>
      </c>
      <c r="N22" s="123"/>
      <c r="O22" s="124"/>
      <c r="P22" s="62"/>
      <c r="Q22" s="62"/>
      <c r="R22" s="60"/>
    </row>
    <row r="23" spans="2:18" ht="12.75" customHeight="1">
      <c r="B23" s="5">
        <f t="shared" si="4"/>
        <v>45302</v>
      </c>
      <c r="C23" s="25">
        <f t="shared" si="0"/>
        <v>45302</v>
      </c>
      <c r="D23" s="75"/>
      <c r="E23" s="41"/>
      <c r="F23" s="42"/>
      <c r="G23" s="42"/>
      <c r="H23" s="42"/>
      <c r="I23" s="9">
        <f t="shared" si="1"/>
        <v>0</v>
      </c>
      <c r="J23" s="46"/>
      <c r="K23" s="12">
        <f t="shared" si="5"/>
        <v>0</v>
      </c>
      <c r="L23" s="13">
        <f t="shared" si="2"/>
        <v>0</v>
      </c>
      <c r="M23" s="38" t="str">
        <f t="shared" si="3"/>
        <v>  </v>
      </c>
      <c r="N23" s="136" t="s">
        <v>37</v>
      </c>
      <c r="O23" s="137"/>
      <c r="P23" s="4"/>
      <c r="Q23" s="4"/>
      <c r="R23" s="3"/>
    </row>
    <row r="24" spans="2:18" ht="12.75" customHeight="1">
      <c r="B24" s="5">
        <f t="shared" si="4"/>
        <v>45303</v>
      </c>
      <c r="C24" s="25">
        <f t="shared" si="0"/>
        <v>45303</v>
      </c>
      <c r="D24" s="75"/>
      <c r="E24" s="41"/>
      <c r="F24" s="42"/>
      <c r="G24" s="42"/>
      <c r="H24" s="42"/>
      <c r="I24" s="9">
        <f t="shared" si="1"/>
        <v>0</v>
      </c>
      <c r="J24" s="46"/>
      <c r="K24" s="12">
        <f t="shared" si="5"/>
        <v>0</v>
      </c>
      <c r="L24" s="13">
        <f t="shared" si="2"/>
        <v>0</v>
      </c>
      <c r="M24" s="38" t="str">
        <f t="shared" si="3"/>
        <v>  </v>
      </c>
      <c r="N24" s="88" t="s">
        <v>30</v>
      </c>
      <c r="O24" s="89"/>
      <c r="P24" s="4"/>
      <c r="Q24" s="4"/>
      <c r="R24" s="3"/>
    </row>
    <row r="25" spans="2:18" ht="12.75" customHeight="1">
      <c r="B25" s="5">
        <f t="shared" si="4"/>
        <v>45304</v>
      </c>
      <c r="C25" s="25">
        <f t="shared" si="0"/>
        <v>45304</v>
      </c>
      <c r="D25" s="75"/>
      <c r="E25" s="41"/>
      <c r="F25" s="42"/>
      <c r="G25" s="42"/>
      <c r="H25" s="42"/>
      <c r="I25" s="9">
        <f t="shared" si="1"/>
        <v>0</v>
      </c>
      <c r="J25" s="46"/>
      <c r="K25" s="12">
        <f t="shared" si="5"/>
        <v>0</v>
      </c>
      <c r="L25" s="13">
        <f t="shared" si="2"/>
        <v>0</v>
      </c>
      <c r="M25" s="38" t="str">
        <f t="shared" si="3"/>
        <v> </v>
      </c>
      <c r="N25" s="88" t="s">
        <v>31</v>
      </c>
      <c r="O25" s="89"/>
      <c r="P25" s="4"/>
      <c r="Q25" s="4"/>
      <c r="R25" s="3"/>
    </row>
    <row r="26" spans="2:18" ht="12.75" customHeight="1">
      <c r="B26" s="5">
        <f t="shared" si="4"/>
        <v>45305</v>
      </c>
      <c r="C26" s="25">
        <f t="shared" si="0"/>
        <v>45305</v>
      </c>
      <c r="D26" s="75"/>
      <c r="E26" s="41"/>
      <c r="F26" s="42"/>
      <c r="G26" s="42"/>
      <c r="H26" s="42"/>
      <c r="I26" s="9">
        <f t="shared" si="1"/>
        <v>0</v>
      </c>
      <c r="J26" s="46"/>
      <c r="K26" s="12">
        <f t="shared" si="5"/>
        <v>0</v>
      </c>
      <c r="L26" s="13">
        <f t="shared" si="2"/>
        <v>0</v>
      </c>
      <c r="M26" s="38" t="str">
        <f t="shared" si="3"/>
        <v> </v>
      </c>
      <c r="N26" s="88" t="s">
        <v>32</v>
      </c>
      <c r="O26" s="89"/>
      <c r="P26" s="4"/>
      <c r="Q26" s="4"/>
      <c r="R26" s="3"/>
    </row>
    <row r="27" spans="2:18" ht="12.75" customHeight="1">
      <c r="B27" s="5">
        <f t="shared" si="4"/>
        <v>45306</v>
      </c>
      <c r="C27" s="25">
        <f t="shared" si="0"/>
        <v>45306</v>
      </c>
      <c r="D27" s="75"/>
      <c r="E27" s="41"/>
      <c r="F27" s="42"/>
      <c r="G27" s="42"/>
      <c r="H27" s="42"/>
      <c r="I27" s="9">
        <f t="shared" si="1"/>
        <v>0</v>
      </c>
      <c r="J27" s="46"/>
      <c r="K27" s="12">
        <f t="shared" si="5"/>
        <v>0</v>
      </c>
      <c r="L27" s="13">
        <f t="shared" si="2"/>
        <v>0</v>
      </c>
      <c r="M27" s="38" t="str">
        <f t="shared" si="3"/>
        <v>  </v>
      </c>
      <c r="N27" s="103" t="s">
        <v>33</v>
      </c>
      <c r="O27" s="105"/>
      <c r="P27" s="4"/>
      <c r="Q27" s="4"/>
      <c r="R27" s="3"/>
    </row>
    <row r="28" spans="2:18" ht="12.75" customHeight="1">
      <c r="B28" s="5">
        <f t="shared" si="4"/>
        <v>45307</v>
      </c>
      <c r="C28" s="25">
        <f t="shared" si="0"/>
        <v>45307</v>
      </c>
      <c r="D28" s="75"/>
      <c r="E28" s="41"/>
      <c r="F28" s="42"/>
      <c r="G28" s="42"/>
      <c r="H28" s="42"/>
      <c r="I28" s="9">
        <f t="shared" si="1"/>
        <v>0</v>
      </c>
      <c r="J28" s="46"/>
      <c r="K28" s="12">
        <f t="shared" si="5"/>
        <v>0</v>
      </c>
      <c r="L28" s="13">
        <f t="shared" si="2"/>
        <v>0</v>
      </c>
      <c r="M28" s="38" t="str">
        <f t="shared" si="3"/>
        <v>  </v>
      </c>
      <c r="N28" s="103"/>
      <c r="O28" s="105"/>
      <c r="P28" s="4"/>
      <c r="Q28" s="4"/>
      <c r="R28" s="3"/>
    </row>
    <row r="29" spans="2:18" ht="12.75" customHeight="1">
      <c r="B29" s="5">
        <f t="shared" si="4"/>
        <v>45308</v>
      </c>
      <c r="C29" s="25">
        <f t="shared" si="0"/>
        <v>45308</v>
      </c>
      <c r="D29" s="75"/>
      <c r="E29" s="41"/>
      <c r="F29" s="42"/>
      <c r="G29" s="42"/>
      <c r="H29" s="42"/>
      <c r="I29" s="9">
        <f t="shared" si="1"/>
        <v>0</v>
      </c>
      <c r="J29" s="46"/>
      <c r="K29" s="12">
        <f t="shared" si="5"/>
        <v>0</v>
      </c>
      <c r="L29" s="13">
        <f t="shared" si="2"/>
        <v>0</v>
      </c>
      <c r="M29" s="38" t="str">
        <f t="shared" si="3"/>
        <v>  </v>
      </c>
      <c r="N29" s="136" t="s">
        <v>58</v>
      </c>
      <c r="O29" s="104"/>
      <c r="P29" s="4"/>
      <c r="Q29" s="4"/>
      <c r="R29" s="3"/>
    </row>
    <row r="30" spans="2:18" ht="12.75" customHeight="1">
      <c r="B30" s="5">
        <f t="shared" si="4"/>
        <v>45309</v>
      </c>
      <c r="C30" s="25">
        <f t="shared" si="0"/>
        <v>45309</v>
      </c>
      <c r="D30" s="75"/>
      <c r="E30" s="41"/>
      <c r="F30" s="42"/>
      <c r="G30" s="42"/>
      <c r="H30" s="42"/>
      <c r="I30" s="9">
        <f t="shared" si="1"/>
        <v>0</v>
      </c>
      <c r="J30" s="46"/>
      <c r="K30" s="12">
        <f t="shared" si="5"/>
        <v>0</v>
      </c>
      <c r="L30" s="13">
        <f t="shared" si="2"/>
        <v>0</v>
      </c>
      <c r="M30" s="38" t="str">
        <f t="shared" si="3"/>
        <v>  </v>
      </c>
      <c r="N30" s="103" t="s">
        <v>34</v>
      </c>
      <c r="O30" s="104"/>
      <c r="P30" s="3"/>
      <c r="Q30" s="3"/>
      <c r="R30" s="3"/>
    </row>
    <row r="31" spans="2:15" ht="12.75" customHeight="1">
      <c r="B31" s="5">
        <f t="shared" si="4"/>
        <v>45310</v>
      </c>
      <c r="C31" s="25">
        <f t="shared" si="0"/>
        <v>45310</v>
      </c>
      <c r="D31" s="75"/>
      <c r="E31" s="41"/>
      <c r="F31" s="42"/>
      <c r="G31" s="42"/>
      <c r="H31" s="42"/>
      <c r="I31" s="9">
        <f t="shared" si="1"/>
        <v>0</v>
      </c>
      <c r="J31" s="46"/>
      <c r="K31" s="12">
        <f t="shared" si="5"/>
        <v>0</v>
      </c>
      <c r="L31" s="13">
        <f t="shared" si="2"/>
        <v>0</v>
      </c>
      <c r="M31" s="38" t="str">
        <f t="shared" si="3"/>
        <v>  </v>
      </c>
      <c r="N31" s="103" t="s">
        <v>63</v>
      </c>
      <c r="O31" s="104"/>
    </row>
    <row r="32" spans="2:15" ht="12.75" customHeight="1">
      <c r="B32" s="5">
        <f t="shared" si="4"/>
        <v>45311</v>
      </c>
      <c r="C32" s="25">
        <f t="shared" si="0"/>
        <v>45311</v>
      </c>
      <c r="D32" s="75"/>
      <c r="E32" s="41"/>
      <c r="F32" s="42"/>
      <c r="G32" s="42"/>
      <c r="H32" s="42"/>
      <c r="I32" s="9">
        <f t="shared" si="1"/>
        <v>0</v>
      </c>
      <c r="J32" s="46"/>
      <c r="K32" s="12">
        <f t="shared" si="5"/>
        <v>0</v>
      </c>
      <c r="L32" s="13">
        <f t="shared" si="2"/>
        <v>0</v>
      </c>
      <c r="M32" s="38" t="str">
        <f t="shared" si="3"/>
        <v> </v>
      </c>
      <c r="N32" s="103" t="s">
        <v>59</v>
      </c>
      <c r="O32" s="104"/>
    </row>
    <row r="33" spans="2:15" ht="12.75" customHeight="1">
      <c r="B33" s="5">
        <f t="shared" si="4"/>
        <v>45312</v>
      </c>
      <c r="C33" s="25">
        <f t="shared" si="0"/>
        <v>45312</v>
      </c>
      <c r="D33" s="75"/>
      <c r="E33" s="41"/>
      <c r="F33" s="42"/>
      <c r="G33" s="42"/>
      <c r="H33" s="42"/>
      <c r="I33" s="9">
        <f t="shared" si="1"/>
        <v>0</v>
      </c>
      <c r="J33" s="46"/>
      <c r="K33" s="12">
        <f t="shared" si="5"/>
        <v>0</v>
      </c>
      <c r="L33" s="13">
        <f t="shared" si="2"/>
        <v>0</v>
      </c>
      <c r="M33" s="38" t="str">
        <f t="shared" si="3"/>
        <v> </v>
      </c>
      <c r="N33" s="103" t="s">
        <v>61</v>
      </c>
      <c r="O33" s="104"/>
    </row>
    <row r="34" spans="2:15" ht="12.75" customHeight="1">
      <c r="B34" s="5">
        <f t="shared" si="4"/>
        <v>45313</v>
      </c>
      <c r="C34" s="25">
        <f t="shared" si="0"/>
        <v>45313</v>
      </c>
      <c r="D34" s="75"/>
      <c r="E34" s="41"/>
      <c r="F34" s="42"/>
      <c r="G34" s="42"/>
      <c r="H34" s="42"/>
      <c r="I34" s="9">
        <f t="shared" si="1"/>
        <v>0</v>
      </c>
      <c r="J34" s="46"/>
      <c r="K34" s="12">
        <f t="shared" si="5"/>
        <v>0</v>
      </c>
      <c r="L34" s="13">
        <f t="shared" si="2"/>
        <v>0</v>
      </c>
      <c r="M34" s="38" t="str">
        <f t="shared" si="3"/>
        <v>  </v>
      </c>
      <c r="N34" s="103" t="s">
        <v>62</v>
      </c>
      <c r="O34" s="104"/>
    </row>
    <row r="35" spans="2:15" ht="12.75" customHeight="1">
      <c r="B35" s="5">
        <f t="shared" si="4"/>
        <v>45314</v>
      </c>
      <c r="C35" s="25">
        <f t="shared" si="0"/>
        <v>45314</v>
      </c>
      <c r="D35" s="75"/>
      <c r="E35" s="41"/>
      <c r="F35" s="42"/>
      <c r="G35" s="42"/>
      <c r="H35" s="42"/>
      <c r="I35" s="9">
        <f t="shared" si="1"/>
        <v>0</v>
      </c>
      <c r="J35" s="46"/>
      <c r="K35" s="12">
        <f t="shared" si="5"/>
        <v>0</v>
      </c>
      <c r="L35" s="13">
        <f t="shared" si="2"/>
        <v>0</v>
      </c>
      <c r="M35" s="38" t="str">
        <f t="shared" si="3"/>
        <v>  </v>
      </c>
      <c r="N35" s="103" t="s">
        <v>60</v>
      </c>
      <c r="O35" s="104"/>
    </row>
    <row r="36" spans="2:15" ht="12.75" customHeight="1">
      <c r="B36" s="5">
        <f t="shared" si="4"/>
        <v>45315</v>
      </c>
      <c r="C36" s="25">
        <f t="shared" si="0"/>
        <v>45315</v>
      </c>
      <c r="D36" s="75"/>
      <c r="E36" s="41"/>
      <c r="F36" s="42"/>
      <c r="G36" s="42"/>
      <c r="H36" s="42"/>
      <c r="I36" s="9">
        <f t="shared" si="1"/>
        <v>0</v>
      </c>
      <c r="J36" s="46"/>
      <c r="K36" s="12">
        <f t="shared" si="5"/>
        <v>0</v>
      </c>
      <c r="L36" s="13">
        <f t="shared" si="2"/>
        <v>0</v>
      </c>
      <c r="M36" s="38" t="str">
        <f t="shared" si="3"/>
        <v>  </v>
      </c>
      <c r="N36" s="103" t="s">
        <v>57</v>
      </c>
      <c r="O36" s="104"/>
    </row>
    <row r="37" spans="2:15" ht="12.75" customHeight="1">
      <c r="B37" s="5">
        <f t="shared" si="4"/>
        <v>45316</v>
      </c>
      <c r="C37" s="25">
        <f t="shared" si="0"/>
        <v>45316</v>
      </c>
      <c r="D37" s="75"/>
      <c r="E37" s="41"/>
      <c r="F37" s="42"/>
      <c r="G37" s="42"/>
      <c r="H37" s="42"/>
      <c r="I37" s="9">
        <f t="shared" si="1"/>
        <v>0</v>
      </c>
      <c r="J37" s="46"/>
      <c r="K37" s="12">
        <f t="shared" si="5"/>
        <v>0</v>
      </c>
      <c r="L37" s="13">
        <f t="shared" si="2"/>
        <v>0</v>
      </c>
      <c r="M37" s="38" t="str">
        <f t="shared" si="3"/>
        <v>  </v>
      </c>
      <c r="N37" s="103" t="s">
        <v>35</v>
      </c>
      <c r="O37" s="104"/>
    </row>
    <row r="38" spans="2:15" ht="12.75" customHeight="1">
      <c r="B38" s="5">
        <f t="shared" si="4"/>
        <v>45317</v>
      </c>
      <c r="C38" s="25">
        <f t="shared" si="0"/>
        <v>45317</v>
      </c>
      <c r="D38" s="75"/>
      <c r="E38" s="41"/>
      <c r="F38" s="42"/>
      <c r="G38" s="42"/>
      <c r="H38" s="42"/>
      <c r="I38" s="9">
        <f t="shared" si="1"/>
        <v>0</v>
      </c>
      <c r="J38" s="46"/>
      <c r="K38" s="12">
        <f t="shared" si="5"/>
        <v>0</v>
      </c>
      <c r="L38" s="13">
        <f t="shared" si="2"/>
        <v>0</v>
      </c>
      <c r="M38" s="38" t="str">
        <f t="shared" si="3"/>
        <v>  </v>
      </c>
      <c r="N38" s="88" t="s">
        <v>36</v>
      </c>
      <c r="O38" s="89"/>
    </row>
    <row r="39" spans="2:15" ht="12.75" customHeight="1">
      <c r="B39" s="5">
        <f t="shared" si="4"/>
        <v>45318</v>
      </c>
      <c r="C39" s="25">
        <f t="shared" si="0"/>
        <v>45318</v>
      </c>
      <c r="D39" s="75"/>
      <c r="E39" s="41"/>
      <c r="F39" s="42"/>
      <c r="G39" s="42"/>
      <c r="H39" s="42"/>
      <c r="I39" s="9">
        <f t="shared" si="1"/>
        <v>0</v>
      </c>
      <c r="J39" s="46"/>
      <c r="K39" s="12">
        <f t="shared" si="5"/>
        <v>0</v>
      </c>
      <c r="L39" s="13">
        <f t="shared" si="2"/>
        <v>0</v>
      </c>
      <c r="M39" s="38" t="str">
        <f t="shared" si="3"/>
        <v> </v>
      </c>
      <c r="N39" s="138"/>
      <c r="O39" s="139"/>
    </row>
    <row r="40" spans="2:15" ht="12.75" customHeight="1">
      <c r="B40" s="5">
        <f t="shared" si="4"/>
        <v>45319</v>
      </c>
      <c r="C40" s="25">
        <f t="shared" si="0"/>
        <v>45319</v>
      </c>
      <c r="D40" s="75"/>
      <c r="E40" s="41"/>
      <c r="F40" s="42"/>
      <c r="G40" s="42"/>
      <c r="H40" s="42"/>
      <c r="I40" s="9">
        <f t="shared" si="1"/>
        <v>0</v>
      </c>
      <c r="J40" s="46"/>
      <c r="K40" s="12">
        <f t="shared" si="5"/>
        <v>0</v>
      </c>
      <c r="L40" s="13">
        <f t="shared" si="2"/>
        <v>0</v>
      </c>
      <c r="M40" s="38" t="str">
        <f t="shared" si="3"/>
        <v> </v>
      </c>
      <c r="N40" s="136" t="s">
        <v>38</v>
      </c>
      <c r="O40" s="137"/>
    </row>
    <row r="41" spans="2:15" ht="12.75" customHeight="1">
      <c r="B41" s="5">
        <f t="shared" si="4"/>
        <v>45320</v>
      </c>
      <c r="C41" s="25">
        <f t="shared" si="0"/>
        <v>45320</v>
      </c>
      <c r="D41" s="75"/>
      <c r="E41" s="41"/>
      <c r="F41" s="42"/>
      <c r="G41" s="42"/>
      <c r="H41" s="42"/>
      <c r="I41" s="9">
        <f t="shared" si="1"/>
        <v>0</v>
      </c>
      <c r="J41" s="46"/>
      <c r="K41" s="12">
        <f t="shared" si="5"/>
        <v>0</v>
      </c>
      <c r="L41" s="13">
        <f t="shared" si="2"/>
        <v>0</v>
      </c>
      <c r="M41" s="38" t="str">
        <f t="shared" si="3"/>
        <v>  </v>
      </c>
      <c r="N41" s="103" t="s">
        <v>39</v>
      </c>
      <c r="O41" s="105"/>
    </row>
    <row r="42" spans="2:15" ht="12.75" customHeight="1">
      <c r="B42" s="5">
        <f t="shared" si="4"/>
        <v>45321</v>
      </c>
      <c r="C42" s="25">
        <f t="shared" si="0"/>
        <v>45321</v>
      </c>
      <c r="D42" s="75"/>
      <c r="E42" s="41"/>
      <c r="F42" s="42"/>
      <c r="G42" s="42"/>
      <c r="H42" s="42"/>
      <c r="I42" s="9">
        <f t="shared" si="1"/>
        <v>0</v>
      </c>
      <c r="J42" s="46"/>
      <c r="K42" s="12">
        <f t="shared" si="5"/>
        <v>0</v>
      </c>
      <c r="L42" s="13">
        <f t="shared" si="2"/>
        <v>0</v>
      </c>
      <c r="M42" s="38" t="str">
        <f t="shared" si="3"/>
        <v>  </v>
      </c>
      <c r="N42" s="103" t="s">
        <v>47</v>
      </c>
      <c r="O42" s="105"/>
    </row>
    <row r="43" spans="2:15" ht="12.75" customHeight="1" thickBot="1">
      <c r="B43" s="6">
        <f>B42+1</f>
        <v>45322</v>
      </c>
      <c r="C43" s="28">
        <f t="shared" si="0"/>
        <v>45322</v>
      </c>
      <c r="D43" s="78"/>
      <c r="E43" s="43"/>
      <c r="F43" s="44"/>
      <c r="G43" s="44"/>
      <c r="H43" s="44"/>
      <c r="I43" s="10">
        <f t="shared" si="1"/>
        <v>0</v>
      </c>
      <c r="J43" s="47"/>
      <c r="K43" s="10">
        <f t="shared" si="5"/>
        <v>0</v>
      </c>
      <c r="L43" s="14">
        <f t="shared" si="2"/>
        <v>0</v>
      </c>
      <c r="M43" s="38" t="str">
        <f t="shared" si="3"/>
        <v>  </v>
      </c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 t="s">
        <v>40</v>
      </c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0</v>
      </c>
      <c r="M45" s="17"/>
      <c r="N45" s="103" t="s">
        <v>41</v>
      </c>
      <c r="O45" s="105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COUNTIF(M13:M43,"??")*$G$6/5</f>
        <v>193.2</v>
      </c>
      <c r="M46" s="17"/>
      <c r="N46" s="103" t="s">
        <v>42</v>
      </c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-193.2</v>
      </c>
      <c r="M47" s="24"/>
      <c r="N47" s="106"/>
      <c r="O47" s="107"/>
    </row>
    <row r="49" spans="1:15" s="80" customFormat="1" ht="37.5" customHeight="1" thickBot="1">
      <c r="A49" s="79"/>
      <c r="B49" s="100" t="s">
        <v>49</v>
      </c>
      <c r="C49" s="101"/>
      <c r="D49" s="101"/>
      <c r="E49" s="102"/>
      <c r="F49" s="97"/>
      <c r="G49" s="98"/>
      <c r="H49" s="98"/>
      <c r="I49" s="99"/>
      <c r="J49"/>
      <c r="K49" s="94" t="s">
        <v>50</v>
      </c>
      <c r="L49" s="95"/>
      <c r="M49" s="95"/>
      <c r="N49" s="96"/>
      <c r="O49" s="96"/>
    </row>
  </sheetData>
  <sheetProtection/>
  <mergeCells count="56">
    <mergeCell ref="N29:O29"/>
    <mergeCell ref="N30:O30"/>
    <mergeCell ref="N33:O33"/>
    <mergeCell ref="N23:O23"/>
    <mergeCell ref="N28:O28"/>
    <mergeCell ref="B4:F4"/>
    <mergeCell ref="B5:F5"/>
    <mergeCell ref="B6:F6"/>
    <mergeCell ref="B7:F7"/>
    <mergeCell ref="B8:F8"/>
    <mergeCell ref="L4:N4"/>
    <mergeCell ref="L5:N5"/>
    <mergeCell ref="G4:I4"/>
    <mergeCell ref="G6:I6"/>
    <mergeCell ref="G5:I5"/>
    <mergeCell ref="J47:K47"/>
    <mergeCell ref="J46:K46"/>
    <mergeCell ref="N35:O35"/>
    <mergeCell ref="G8:I8"/>
    <mergeCell ref="K10:K11"/>
    <mergeCell ref="J4:K4"/>
    <mergeCell ref="J5:K5"/>
    <mergeCell ref="G7:I7"/>
    <mergeCell ref="N41:O41"/>
    <mergeCell ref="N46:O46"/>
    <mergeCell ref="E10:E11"/>
    <mergeCell ref="F10:F11"/>
    <mergeCell ref="G10:G11"/>
    <mergeCell ref="H10:H11"/>
    <mergeCell ref="I10:I11"/>
    <mergeCell ref="J45:K45"/>
    <mergeCell ref="N45:O45"/>
    <mergeCell ref="N44:O44"/>
    <mergeCell ref="N40:O40"/>
    <mergeCell ref="N43:O43"/>
    <mergeCell ref="N39:O39"/>
    <mergeCell ref="B2:O2"/>
    <mergeCell ref="N10:N11"/>
    <mergeCell ref="O10:O11"/>
    <mergeCell ref="B10:D11"/>
    <mergeCell ref="N21:O22"/>
    <mergeCell ref="N31:O31"/>
    <mergeCell ref="N27:O27"/>
    <mergeCell ref="B12:D12"/>
    <mergeCell ref="J10:J11"/>
    <mergeCell ref="L10:L11"/>
    <mergeCell ref="K49:M49"/>
    <mergeCell ref="N49:O49"/>
    <mergeCell ref="F49:I49"/>
    <mergeCell ref="B49:E49"/>
    <mergeCell ref="N32:O32"/>
    <mergeCell ref="N36:O36"/>
    <mergeCell ref="N42:O42"/>
    <mergeCell ref="N37:O37"/>
    <mergeCell ref="N34:O34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13">
      <selection activeCell="N10" sqref="N10:O11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DATE(G7,10,1)</f>
        <v>45566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September!L47</f>
        <v>-1646.4</v>
      </c>
      <c r="M12" s="22"/>
      <c r="N12" s="81"/>
      <c r="O12" s="82"/>
    </row>
    <row r="13" spans="2:15" ht="12.75">
      <c r="B13" s="26">
        <f>G8</f>
        <v>45566</v>
      </c>
      <c r="C13" s="27">
        <f>B13</f>
        <v>45566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 </v>
      </c>
      <c r="N13" s="29" t="s">
        <v>19</v>
      </c>
      <c r="O13" s="30" t="s">
        <v>12</v>
      </c>
    </row>
    <row r="14" spans="2:15" ht="12.75">
      <c r="B14" s="5">
        <f>B13+1</f>
        <v>45567</v>
      </c>
      <c r="C14" s="25">
        <f aca="true" t="shared" si="0" ref="C14:C43">B14</f>
        <v>45567</v>
      </c>
      <c r="D14" s="75"/>
      <c r="E14" s="41"/>
      <c r="F14" s="42"/>
      <c r="G14" s="42"/>
      <c r="H14" s="42"/>
      <c r="I14" s="9">
        <f aca="true" t="shared" si="1" ref="I14:I43">ROUND(20*24*(F14-E14-(H14-G14)),0)/20</f>
        <v>0</v>
      </c>
      <c r="J14" s="46"/>
      <c r="K14" s="12">
        <f aca="true" t="shared" si="2" ref="K14:K43">IF(OR(J14=$N$13,J14=$N$14,),ROUND(20*$G$6/5,1)/20,0)</f>
        <v>0</v>
      </c>
      <c r="L14" s="13">
        <f aca="true" t="shared" si="3" ref="L14:L43">I14+K14</f>
        <v>0</v>
      </c>
      <c r="M14" s="38" t="str">
        <f aca="true" t="shared" si="4" ref="M14:M43">IF(OR(AND(OR(WEEKDAY($B14,2)=6,WEEKDAY($B14,2)=7),$D14=""),AND(WEEKDAY($B14,2)&lt;&gt;6,WEEKDAY($B14,2)&lt;&gt;7,$D14&lt;&gt;""))," ","  ")</f>
        <v> 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45568</v>
      </c>
      <c r="C15" s="25">
        <f t="shared" si="0"/>
        <v>45568</v>
      </c>
      <c r="D15" s="75"/>
      <c r="E15" s="41"/>
      <c r="F15" s="42"/>
      <c r="G15" s="42"/>
      <c r="H15" s="42"/>
      <c r="I15" s="9">
        <f t="shared" si="1"/>
        <v>0</v>
      </c>
      <c r="J15" s="46"/>
      <c r="K15" s="12">
        <f t="shared" si="2"/>
        <v>0</v>
      </c>
      <c r="L15" s="13">
        <f t="shared" si="3"/>
        <v>0</v>
      </c>
      <c r="M15" s="38" t="str">
        <f t="shared" si="4"/>
        <v>  </v>
      </c>
      <c r="N15" s="31" t="s">
        <v>21</v>
      </c>
      <c r="O15" s="32" t="s">
        <v>13</v>
      </c>
    </row>
    <row r="16" spans="2:15" ht="12.75">
      <c r="B16" s="5">
        <f t="shared" si="5"/>
        <v>45569</v>
      </c>
      <c r="C16" s="25">
        <f t="shared" si="0"/>
        <v>45569</v>
      </c>
      <c r="D16" s="75"/>
      <c r="E16" s="41"/>
      <c r="F16" s="42"/>
      <c r="G16" s="42"/>
      <c r="H16" s="42"/>
      <c r="I16" s="9">
        <f t="shared" si="1"/>
        <v>0</v>
      </c>
      <c r="J16" s="46"/>
      <c r="K16" s="12">
        <f t="shared" si="2"/>
        <v>0</v>
      </c>
      <c r="L16" s="13">
        <f t="shared" si="3"/>
        <v>0</v>
      </c>
      <c r="M16" s="38" t="str">
        <f t="shared" si="4"/>
        <v>  </v>
      </c>
      <c r="N16" s="31" t="s">
        <v>22</v>
      </c>
      <c r="O16" s="32" t="s">
        <v>13</v>
      </c>
    </row>
    <row r="17" spans="2:15" ht="12.75">
      <c r="B17" s="5">
        <f t="shared" si="5"/>
        <v>45570</v>
      </c>
      <c r="C17" s="25">
        <f t="shared" si="0"/>
        <v>45570</v>
      </c>
      <c r="D17" s="75"/>
      <c r="E17" s="41"/>
      <c r="F17" s="42"/>
      <c r="G17" s="42"/>
      <c r="H17" s="42"/>
      <c r="I17" s="9">
        <f t="shared" si="1"/>
        <v>0</v>
      </c>
      <c r="J17" s="46"/>
      <c r="K17" s="12">
        <f t="shared" si="2"/>
        <v>0</v>
      </c>
      <c r="L17" s="13">
        <f t="shared" si="3"/>
        <v>0</v>
      </c>
      <c r="M17" s="38" t="str">
        <f t="shared" si="4"/>
        <v> </v>
      </c>
      <c r="N17" s="31" t="s">
        <v>23</v>
      </c>
      <c r="O17" s="32" t="s">
        <v>13</v>
      </c>
    </row>
    <row r="18" spans="2:15" ht="12.75">
      <c r="B18" s="5">
        <f t="shared" si="5"/>
        <v>45571</v>
      </c>
      <c r="C18" s="25">
        <f t="shared" si="0"/>
        <v>45571</v>
      </c>
      <c r="D18" s="75"/>
      <c r="E18" s="41"/>
      <c r="F18" s="42"/>
      <c r="G18" s="42"/>
      <c r="H18" s="42"/>
      <c r="I18" s="9">
        <f t="shared" si="1"/>
        <v>0</v>
      </c>
      <c r="J18" s="46"/>
      <c r="K18" s="12">
        <f t="shared" si="2"/>
        <v>0</v>
      </c>
      <c r="L18" s="13">
        <f t="shared" si="3"/>
        <v>0</v>
      </c>
      <c r="M18" s="38" t="str">
        <f t="shared" si="4"/>
        <v>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45572</v>
      </c>
      <c r="C19" s="25">
        <f t="shared" si="0"/>
        <v>45572</v>
      </c>
      <c r="D19" s="75"/>
      <c r="E19" s="41"/>
      <c r="F19" s="42"/>
      <c r="G19" s="42"/>
      <c r="H19" s="42"/>
      <c r="I19" s="9">
        <f t="shared" si="1"/>
        <v>0</v>
      </c>
      <c r="J19" s="46"/>
      <c r="K19" s="12">
        <f t="shared" si="2"/>
        <v>0</v>
      </c>
      <c r="L19" s="13">
        <f t="shared" si="3"/>
        <v>0</v>
      </c>
      <c r="M19" s="38" t="str">
        <f t="shared" si="4"/>
        <v> 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45573</v>
      </c>
      <c r="C20" s="25">
        <f t="shared" si="0"/>
        <v>45573</v>
      </c>
      <c r="D20" s="75"/>
      <c r="E20" s="41"/>
      <c r="F20" s="42"/>
      <c r="G20" s="42"/>
      <c r="H20" s="42"/>
      <c r="I20" s="9">
        <f t="shared" si="1"/>
        <v>0</v>
      </c>
      <c r="J20" s="46"/>
      <c r="K20" s="12">
        <f t="shared" si="2"/>
        <v>0</v>
      </c>
      <c r="L20" s="13">
        <f t="shared" si="3"/>
        <v>0</v>
      </c>
      <c r="M20" s="38" t="str">
        <f t="shared" si="4"/>
        <v>  </v>
      </c>
      <c r="N20" s="17"/>
      <c r="O20" s="20"/>
    </row>
    <row r="21" spans="2:18" s="2" customFormat="1" ht="12.75" customHeight="1">
      <c r="B21" s="5">
        <f t="shared" si="5"/>
        <v>45574</v>
      </c>
      <c r="C21" s="48">
        <f t="shared" si="0"/>
        <v>45574</v>
      </c>
      <c r="D21" s="76"/>
      <c r="E21" s="49"/>
      <c r="F21" s="50"/>
      <c r="G21" s="50"/>
      <c r="H21" s="50"/>
      <c r="I21" s="51">
        <f t="shared" si="1"/>
        <v>0</v>
      </c>
      <c r="J21" s="46"/>
      <c r="K21" s="12">
        <f t="shared" si="2"/>
        <v>0</v>
      </c>
      <c r="L21" s="52">
        <f t="shared" si="3"/>
        <v>0</v>
      </c>
      <c r="M21" s="38" t="str">
        <f t="shared" si="4"/>
        <v> 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45575</v>
      </c>
      <c r="C22" s="54">
        <f t="shared" si="0"/>
        <v>45575</v>
      </c>
      <c r="D22" s="77"/>
      <c r="E22" s="55"/>
      <c r="F22" s="56"/>
      <c r="G22" s="56"/>
      <c r="H22" s="56"/>
      <c r="I22" s="57">
        <f t="shared" si="1"/>
        <v>0</v>
      </c>
      <c r="J22" s="58"/>
      <c r="K22" s="12">
        <f t="shared" si="2"/>
        <v>0</v>
      </c>
      <c r="L22" s="59">
        <f t="shared" si="3"/>
        <v>0</v>
      </c>
      <c r="M22" s="38" t="str">
        <f t="shared" si="4"/>
        <v> 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45576</v>
      </c>
      <c r="C23" s="25">
        <f t="shared" si="0"/>
        <v>45576</v>
      </c>
      <c r="D23" s="75"/>
      <c r="E23" s="41"/>
      <c r="F23" s="42"/>
      <c r="G23" s="42"/>
      <c r="H23" s="42"/>
      <c r="I23" s="9">
        <f t="shared" si="1"/>
        <v>0</v>
      </c>
      <c r="J23" s="46"/>
      <c r="K23" s="12">
        <f t="shared" si="2"/>
        <v>0</v>
      </c>
      <c r="L23" s="13">
        <f t="shared" si="3"/>
        <v>0</v>
      </c>
      <c r="M23" s="38" t="str">
        <f t="shared" si="4"/>
        <v> 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45577</v>
      </c>
      <c r="C24" s="25">
        <f t="shared" si="0"/>
        <v>45577</v>
      </c>
      <c r="D24" s="75"/>
      <c r="E24" s="41"/>
      <c r="F24" s="42"/>
      <c r="G24" s="42"/>
      <c r="H24" s="42"/>
      <c r="I24" s="9">
        <f t="shared" si="1"/>
        <v>0</v>
      </c>
      <c r="J24" s="46"/>
      <c r="K24" s="12">
        <f t="shared" si="2"/>
        <v>0</v>
      </c>
      <c r="L24" s="13">
        <f t="shared" si="3"/>
        <v>0</v>
      </c>
      <c r="M24" s="38" t="str">
        <f t="shared" si="4"/>
        <v>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45578</v>
      </c>
      <c r="C25" s="25">
        <f t="shared" si="0"/>
        <v>45578</v>
      </c>
      <c r="D25" s="75"/>
      <c r="E25" s="41"/>
      <c r="F25" s="42"/>
      <c r="G25" s="42"/>
      <c r="H25" s="42"/>
      <c r="I25" s="9">
        <f t="shared" si="1"/>
        <v>0</v>
      </c>
      <c r="J25" s="46"/>
      <c r="K25" s="12">
        <f t="shared" si="2"/>
        <v>0</v>
      </c>
      <c r="L25" s="13">
        <f t="shared" si="3"/>
        <v>0</v>
      </c>
      <c r="M25" s="38" t="str">
        <f t="shared" si="4"/>
        <v>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45579</v>
      </c>
      <c r="C26" s="25">
        <f t="shared" si="0"/>
        <v>45579</v>
      </c>
      <c r="D26" s="75"/>
      <c r="E26" s="41"/>
      <c r="F26" s="42"/>
      <c r="G26" s="42"/>
      <c r="H26" s="42"/>
      <c r="I26" s="9">
        <f t="shared" si="1"/>
        <v>0</v>
      </c>
      <c r="J26" s="46"/>
      <c r="K26" s="12">
        <f t="shared" si="2"/>
        <v>0</v>
      </c>
      <c r="L26" s="13">
        <f t="shared" si="3"/>
        <v>0</v>
      </c>
      <c r="M26" s="38" t="str">
        <f t="shared" si="4"/>
        <v> 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45580</v>
      </c>
      <c r="C27" s="25">
        <f t="shared" si="0"/>
        <v>45580</v>
      </c>
      <c r="D27" s="75"/>
      <c r="E27" s="41"/>
      <c r="F27" s="42"/>
      <c r="G27" s="42"/>
      <c r="H27" s="42"/>
      <c r="I27" s="9">
        <f t="shared" si="1"/>
        <v>0</v>
      </c>
      <c r="J27" s="46"/>
      <c r="K27" s="12">
        <f t="shared" si="2"/>
        <v>0</v>
      </c>
      <c r="L27" s="13">
        <f t="shared" si="3"/>
        <v>0</v>
      </c>
      <c r="M27" s="38" t="str">
        <f t="shared" si="4"/>
        <v> 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45581</v>
      </c>
      <c r="C28" s="25">
        <f t="shared" si="0"/>
        <v>45581</v>
      </c>
      <c r="D28" s="75"/>
      <c r="E28" s="41"/>
      <c r="F28" s="42"/>
      <c r="G28" s="42"/>
      <c r="H28" s="42"/>
      <c r="I28" s="9">
        <f t="shared" si="1"/>
        <v>0</v>
      </c>
      <c r="J28" s="46"/>
      <c r="K28" s="12">
        <f t="shared" si="2"/>
        <v>0</v>
      </c>
      <c r="L28" s="13">
        <f t="shared" si="3"/>
        <v>0</v>
      </c>
      <c r="M28" s="38" t="str">
        <f t="shared" si="4"/>
        <v> 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45582</v>
      </c>
      <c r="C29" s="25">
        <f t="shared" si="0"/>
        <v>45582</v>
      </c>
      <c r="D29" s="75"/>
      <c r="E29" s="41"/>
      <c r="F29" s="42"/>
      <c r="G29" s="42"/>
      <c r="H29" s="42"/>
      <c r="I29" s="9">
        <f t="shared" si="1"/>
        <v>0</v>
      </c>
      <c r="J29" s="46"/>
      <c r="K29" s="12">
        <f t="shared" si="2"/>
        <v>0</v>
      </c>
      <c r="L29" s="13">
        <f t="shared" si="3"/>
        <v>0</v>
      </c>
      <c r="M29" s="38" t="str">
        <f t="shared" si="4"/>
        <v> 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45583</v>
      </c>
      <c r="C30" s="25">
        <f t="shared" si="0"/>
        <v>45583</v>
      </c>
      <c r="D30" s="75"/>
      <c r="E30" s="41"/>
      <c r="F30" s="42"/>
      <c r="G30" s="42"/>
      <c r="H30" s="42"/>
      <c r="I30" s="9">
        <f t="shared" si="1"/>
        <v>0</v>
      </c>
      <c r="J30" s="46"/>
      <c r="K30" s="12">
        <f t="shared" si="2"/>
        <v>0</v>
      </c>
      <c r="L30" s="13">
        <f t="shared" si="3"/>
        <v>0</v>
      </c>
      <c r="M30" s="38" t="str">
        <f t="shared" si="4"/>
        <v> 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45584</v>
      </c>
      <c r="C31" s="25">
        <f t="shared" si="0"/>
        <v>45584</v>
      </c>
      <c r="D31" s="75"/>
      <c r="E31" s="41"/>
      <c r="F31" s="42"/>
      <c r="G31" s="42"/>
      <c r="H31" s="42"/>
      <c r="I31" s="9">
        <f t="shared" si="1"/>
        <v>0</v>
      </c>
      <c r="J31" s="46"/>
      <c r="K31" s="12">
        <f t="shared" si="2"/>
        <v>0</v>
      </c>
      <c r="L31" s="13">
        <f t="shared" si="3"/>
        <v>0</v>
      </c>
      <c r="M31" s="38" t="str">
        <f t="shared" si="4"/>
        <v> </v>
      </c>
      <c r="N31" s="103"/>
      <c r="O31" s="105"/>
    </row>
    <row r="32" spans="2:15" ht="12.75" customHeight="1">
      <c r="B32" s="5">
        <f t="shared" si="5"/>
        <v>45585</v>
      </c>
      <c r="C32" s="25">
        <f t="shared" si="0"/>
        <v>45585</v>
      </c>
      <c r="D32" s="75"/>
      <c r="E32" s="41"/>
      <c r="F32" s="42"/>
      <c r="G32" s="42"/>
      <c r="H32" s="42"/>
      <c r="I32" s="9">
        <f t="shared" si="1"/>
        <v>0</v>
      </c>
      <c r="J32" s="46"/>
      <c r="K32" s="12">
        <f t="shared" si="2"/>
        <v>0</v>
      </c>
      <c r="L32" s="13">
        <f t="shared" si="3"/>
        <v>0</v>
      </c>
      <c r="M32" s="38" t="str">
        <f t="shared" si="4"/>
        <v> </v>
      </c>
      <c r="N32" s="103"/>
      <c r="O32" s="105"/>
    </row>
    <row r="33" spans="2:15" ht="12.75" customHeight="1">
      <c r="B33" s="5">
        <f t="shared" si="5"/>
        <v>45586</v>
      </c>
      <c r="C33" s="25">
        <f t="shared" si="0"/>
        <v>45586</v>
      </c>
      <c r="D33" s="75"/>
      <c r="E33" s="41"/>
      <c r="F33" s="42"/>
      <c r="G33" s="42"/>
      <c r="H33" s="42"/>
      <c r="I33" s="9">
        <f t="shared" si="1"/>
        <v>0</v>
      </c>
      <c r="J33" s="46"/>
      <c r="K33" s="12">
        <f t="shared" si="2"/>
        <v>0</v>
      </c>
      <c r="L33" s="13">
        <f t="shared" si="3"/>
        <v>0</v>
      </c>
      <c r="M33" s="38" t="str">
        <f t="shared" si="4"/>
        <v>  </v>
      </c>
      <c r="N33" s="103"/>
      <c r="O33" s="105"/>
    </row>
    <row r="34" spans="2:15" ht="12.75" customHeight="1">
      <c r="B34" s="5">
        <f t="shared" si="5"/>
        <v>45587</v>
      </c>
      <c r="C34" s="25">
        <f t="shared" si="0"/>
        <v>45587</v>
      </c>
      <c r="D34" s="75"/>
      <c r="E34" s="41"/>
      <c r="F34" s="42"/>
      <c r="G34" s="42"/>
      <c r="H34" s="42"/>
      <c r="I34" s="9">
        <f t="shared" si="1"/>
        <v>0</v>
      </c>
      <c r="J34" s="46"/>
      <c r="K34" s="12">
        <f t="shared" si="2"/>
        <v>0</v>
      </c>
      <c r="L34" s="13">
        <f t="shared" si="3"/>
        <v>0</v>
      </c>
      <c r="M34" s="38" t="str">
        <f t="shared" si="4"/>
        <v>  </v>
      </c>
      <c r="N34" s="103"/>
      <c r="O34" s="105"/>
    </row>
    <row r="35" spans="2:15" ht="12.75" customHeight="1">
      <c r="B35" s="5">
        <f t="shared" si="5"/>
        <v>45588</v>
      </c>
      <c r="C35" s="25">
        <f t="shared" si="0"/>
        <v>45588</v>
      </c>
      <c r="D35" s="75"/>
      <c r="E35" s="41"/>
      <c r="F35" s="42"/>
      <c r="G35" s="42"/>
      <c r="H35" s="42"/>
      <c r="I35" s="9">
        <f t="shared" si="1"/>
        <v>0</v>
      </c>
      <c r="J35" s="46"/>
      <c r="K35" s="12">
        <f t="shared" si="2"/>
        <v>0</v>
      </c>
      <c r="L35" s="13">
        <f t="shared" si="3"/>
        <v>0</v>
      </c>
      <c r="M35" s="38" t="str">
        <f t="shared" si="4"/>
        <v>  </v>
      </c>
      <c r="N35" s="103"/>
      <c r="O35" s="105"/>
    </row>
    <row r="36" spans="2:15" ht="12.75" customHeight="1">
      <c r="B36" s="5">
        <f t="shared" si="5"/>
        <v>45589</v>
      </c>
      <c r="C36" s="25">
        <f t="shared" si="0"/>
        <v>45589</v>
      </c>
      <c r="D36" s="75"/>
      <c r="E36" s="41"/>
      <c r="F36" s="42"/>
      <c r="G36" s="42"/>
      <c r="H36" s="42"/>
      <c r="I36" s="9">
        <f t="shared" si="1"/>
        <v>0</v>
      </c>
      <c r="J36" s="46"/>
      <c r="K36" s="12">
        <f t="shared" si="2"/>
        <v>0</v>
      </c>
      <c r="L36" s="13">
        <f t="shared" si="3"/>
        <v>0</v>
      </c>
      <c r="M36" s="38" t="str">
        <f t="shared" si="4"/>
        <v>  </v>
      </c>
      <c r="N36" s="103"/>
      <c r="O36" s="105"/>
    </row>
    <row r="37" spans="2:15" ht="12.75" customHeight="1">
      <c r="B37" s="5">
        <f t="shared" si="5"/>
        <v>45590</v>
      </c>
      <c r="C37" s="25">
        <f t="shared" si="0"/>
        <v>45590</v>
      </c>
      <c r="D37" s="75"/>
      <c r="E37" s="41"/>
      <c r="F37" s="42"/>
      <c r="G37" s="42"/>
      <c r="H37" s="42"/>
      <c r="I37" s="9">
        <f t="shared" si="1"/>
        <v>0</v>
      </c>
      <c r="J37" s="46"/>
      <c r="K37" s="12">
        <f t="shared" si="2"/>
        <v>0</v>
      </c>
      <c r="L37" s="13">
        <f t="shared" si="3"/>
        <v>0</v>
      </c>
      <c r="M37" s="38" t="str">
        <f t="shared" si="4"/>
        <v>  </v>
      </c>
      <c r="N37" s="103"/>
      <c r="O37" s="105"/>
    </row>
    <row r="38" spans="2:15" ht="12.75" customHeight="1">
      <c r="B38" s="5">
        <f t="shared" si="5"/>
        <v>45591</v>
      </c>
      <c r="C38" s="25">
        <f t="shared" si="0"/>
        <v>45591</v>
      </c>
      <c r="D38" s="75"/>
      <c r="E38" s="41"/>
      <c r="F38" s="42"/>
      <c r="G38" s="42"/>
      <c r="H38" s="42"/>
      <c r="I38" s="9">
        <f t="shared" si="1"/>
        <v>0</v>
      </c>
      <c r="J38" s="46"/>
      <c r="K38" s="12">
        <f t="shared" si="2"/>
        <v>0</v>
      </c>
      <c r="L38" s="13">
        <f t="shared" si="3"/>
        <v>0</v>
      </c>
      <c r="M38" s="38" t="str">
        <f t="shared" si="4"/>
        <v> </v>
      </c>
      <c r="N38" s="103"/>
      <c r="O38" s="105"/>
    </row>
    <row r="39" spans="2:15" ht="12.75" customHeight="1">
      <c r="B39" s="5">
        <f t="shared" si="5"/>
        <v>45592</v>
      </c>
      <c r="C39" s="25">
        <f t="shared" si="0"/>
        <v>45592</v>
      </c>
      <c r="D39" s="75"/>
      <c r="E39" s="41"/>
      <c r="F39" s="42"/>
      <c r="G39" s="42"/>
      <c r="H39" s="42"/>
      <c r="I39" s="9">
        <f t="shared" si="1"/>
        <v>0</v>
      </c>
      <c r="J39" s="46"/>
      <c r="K39" s="12">
        <f t="shared" si="2"/>
        <v>0</v>
      </c>
      <c r="L39" s="13">
        <f t="shared" si="3"/>
        <v>0</v>
      </c>
      <c r="M39" s="38" t="str">
        <f t="shared" si="4"/>
        <v> </v>
      </c>
      <c r="N39" s="138"/>
      <c r="O39" s="139"/>
    </row>
    <row r="40" spans="2:15" ht="12.75" customHeight="1">
      <c r="B40" s="5">
        <f t="shared" si="5"/>
        <v>45593</v>
      </c>
      <c r="C40" s="25">
        <f t="shared" si="0"/>
        <v>45593</v>
      </c>
      <c r="D40" s="75"/>
      <c r="E40" s="41"/>
      <c r="F40" s="42"/>
      <c r="G40" s="42"/>
      <c r="H40" s="42"/>
      <c r="I40" s="9">
        <f t="shared" si="1"/>
        <v>0</v>
      </c>
      <c r="J40" s="46"/>
      <c r="K40" s="12">
        <f t="shared" si="2"/>
        <v>0</v>
      </c>
      <c r="L40" s="13">
        <f t="shared" si="3"/>
        <v>0</v>
      </c>
      <c r="M40" s="38" t="str">
        <f t="shared" si="4"/>
        <v>  </v>
      </c>
      <c r="N40" s="136"/>
      <c r="O40" s="137"/>
    </row>
    <row r="41" spans="2:15" ht="12.75" customHeight="1">
      <c r="B41" s="5">
        <f t="shared" si="5"/>
        <v>45594</v>
      </c>
      <c r="C41" s="25">
        <f t="shared" si="0"/>
        <v>45594</v>
      </c>
      <c r="D41" s="75"/>
      <c r="E41" s="41"/>
      <c r="F41" s="42"/>
      <c r="G41" s="42"/>
      <c r="H41" s="42"/>
      <c r="I41" s="9">
        <f t="shared" si="1"/>
        <v>0</v>
      </c>
      <c r="J41" s="46"/>
      <c r="K41" s="12">
        <f t="shared" si="2"/>
        <v>0</v>
      </c>
      <c r="L41" s="13">
        <f t="shared" si="3"/>
        <v>0</v>
      </c>
      <c r="M41" s="38" t="str">
        <f t="shared" si="4"/>
        <v>  </v>
      </c>
      <c r="N41" s="103"/>
      <c r="O41" s="105"/>
    </row>
    <row r="42" spans="2:15" ht="12.75" customHeight="1">
      <c r="B42" s="5">
        <f t="shared" si="5"/>
        <v>45595</v>
      </c>
      <c r="C42" s="25">
        <f t="shared" si="0"/>
        <v>45595</v>
      </c>
      <c r="D42" s="75"/>
      <c r="E42" s="41"/>
      <c r="F42" s="42"/>
      <c r="G42" s="42"/>
      <c r="H42" s="42"/>
      <c r="I42" s="9">
        <f t="shared" si="1"/>
        <v>0</v>
      </c>
      <c r="J42" s="46"/>
      <c r="K42" s="12">
        <f t="shared" si="2"/>
        <v>0</v>
      </c>
      <c r="L42" s="13">
        <f t="shared" si="3"/>
        <v>0</v>
      </c>
      <c r="M42" s="38" t="str">
        <f t="shared" si="4"/>
        <v>  </v>
      </c>
      <c r="N42" s="103"/>
      <c r="O42" s="105"/>
    </row>
    <row r="43" spans="2:15" ht="12.75" customHeight="1" thickBot="1">
      <c r="B43" s="6">
        <f>B42+1</f>
        <v>45596</v>
      </c>
      <c r="C43" s="28">
        <f t="shared" si="0"/>
        <v>45596</v>
      </c>
      <c r="D43" s="78"/>
      <c r="E43" s="43"/>
      <c r="F43" s="44"/>
      <c r="G43" s="44"/>
      <c r="H43" s="44"/>
      <c r="I43" s="10">
        <f t="shared" si="1"/>
        <v>0</v>
      </c>
      <c r="J43" s="47"/>
      <c r="K43" s="10">
        <f t="shared" si="2"/>
        <v>0</v>
      </c>
      <c r="L43" s="14">
        <f t="shared" si="3"/>
        <v>0</v>
      </c>
      <c r="M43" s="38" t="str">
        <f t="shared" si="4"/>
        <v>  </v>
      </c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-1646.4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COUNTIF(M13:M43,"??")*$G$6/5</f>
        <v>193.2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-1839.6000000000001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4">
      <selection activeCell="N10" sqref="N10:O11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DATE(G7,11,1)</f>
        <v>45597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Oktober!L47</f>
        <v>-1839.6000000000001</v>
      </c>
      <c r="M12" s="22"/>
      <c r="N12" s="81"/>
      <c r="O12" s="82"/>
    </row>
    <row r="13" spans="2:15" ht="12.75">
      <c r="B13" s="26">
        <f>G8</f>
        <v>45597</v>
      </c>
      <c r="C13" s="27">
        <f>B13</f>
        <v>45597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 aca="true" t="shared" si="0" ref="K13:K42"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 </v>
      </c>
      <c r="N13" s="29" t="s">
        <v>19</v>
      </c>
      <c r="O13" s="30" t="s">
        <v>12</v>
      </c>
    </row>
    <row r="14" spans="2:15" ht="12.75">
      <c r="B14" s="5">
        <f>B13+1</f>
        <v>45598</v>
      </c>
      <c r="C14" s="25">
        <f aca="true" t="shared" si="1" ref="C14:C42">B14</f>
        <v>45598</v>
      </c>
      <c r="D14" s="75"/>
      <c r="E14" s="41"/>
      <c r="F14" s="42"/>
      <c r="G14" s="42"/>
      <c r="H14" s="42"/>
      <c r="I14" s="9">
        <f aca="true" t="shared" si="2" ref="I14:I42">ROUND(20*24*(F14-E14-(H14-G14)),0)/20</f>
        <v>0</v>
      </c>
      <c r="J14" s="46"/>
      <c r="K14" s="12">
        <f t="shared" si="0"/>
        <v>0</v>
      </c>
      <c r="L14" s="13">
        <f aca="true" t="shared" si="3" ref="L14:L42">I14+K14</f>
        <v>0</v>
      </c>
      <c r="M14" s="38" t="str">
        <f aca="true" t="shared" si="4" ref="M14:M42">IF(OR(AND(OR(WEEKDAY($B14,2)=6,WEEKDAY($B14,2)=7),$D14=""),AND(WEEKDAY($B14,2)&lt;&gt;6,WEEKDAY($B14,2)&lt;&gt;7,$D14&lt;&gt;""))," ","  ")</f>
        <v>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45599</v>
      </c>
      <c r="C15" s="25">
        <f t="shared" si="1"/>
        <v>45599</v>
      </c>
      <c r="D15" s="75"/>
      <c r="E15" s="41"/>
      <c r="F15" s="42"/>
      <c r="G15" s="42"/>
      <c r="H15" s="42"/>
      <c r="I15" s="9">
        <f t="shared" si="2"/>
        <v>0</v>
      </c>
      <c r="J15" s="46"/>
      <c r="K15" s="12">
        <f t="shared" si="0"/>
        <v>0</v>
      </c>
      <c r="L15" s="13">
        <f t="shared" si="3"/>
        <v>0</v>
      </c>
      <c r="M15" s="38" t="str">
        <f t="shared" si="4"/>
        <v> </v>
      </c>
      <c r="N15" s="31" t="s">
        <v>21</v>
      </c>
      <c r="O15" s="32" t="s">
        <v>13</v>
      </c>
    </row>
    <row r="16" spans="2:15" ht="12.75">
      <c r="B16" s="5">
        <f t="shared" si="5"/>
        <v>45600</v>
      </c>
      <c r="C16" s="25">
        <f t="shared" si="1"/>
        <v>45600</v>
      </c>
      <c r="D16" s="75"/>
      <c r="E16" s="41"/>
      <c r="F16" s="42"/>
      <c r="G16" s="42"/>
      <c r="H16" s="42"/>
      <c r="I16" s="9">
        <f t="shared" si="2"/>
        <v>0</v>
      </c>
      <c r="J16" s="46"/>
      <c r="K16" s="12">
        <f t="shared" si="0"/>
        <v>0</v>
      </c>
      <c r="L16" s="13">
        <f t="shared" si="3"/>
        <v>0</v>
      </c>
      <c r="M16" s="38" t="str">
        <f t="shared" si="4"/>
        <v>  </v>
      </c>
      <c r="N16" s="31" t="s">
        <v>22</v>
      </c>
      <c r="O16" s="32" t="s">
        <v>13</v>
      </c>
    </row>
    <row r="17" spans="2:15" ht="12.75">
      <c r="B17" s="5">
        <f t="shared" si="5"/>
        <v>45601</v>
      </c>
      <c r="C17" s="25">
        <f t="shared" si="1"/>
        <v>45601</v>
      </c>
      <c r="D17" s="75"/>
      <c r="E17" s="41"/>
      <c r="F17" s="42"/>
      <c r="G17" s="42"/>
      <c r="H17" s="42"/>
      <c r="I17" s="9">
        <f t="shared" si="2"/>
        <v>0</v>
      </c>
      <c r="J17" s="46"/>
      <c r="K17" s="12">
        <f t="shared" si="0"/>
        <v>0</v>
      </c>
      <c r="L17" s="13">
        <f t="shared" si="3"/>
        <v>0</v>
      </c>
      <c r="M17" s="38" t="str">
        <f t="shared" si="4"/>
        <v>  </v>
      </c>
      <c r="N17" s="31" t="s">
        <v>23</v>
      </c>
      <c r="O17" s="32" t="s">
        <v>13</v>
      </c>
    </row>
    <row r="18" spans="2:15" ht="12.75">
      <c r="B18" s="5">
        <f t="shared" si="5"/>
        <v>45602</v>
      </c>
      <c r="C18" s="25">
        <f t="shared" si="1"/>
        <v>45602</v>
      </c>
      <c r="D18" s="75"/>
      <c r="E18" s="41"/>
      <c r="F18" s="42"/>
      <c r="G18" s="42"/>
      <c r="H18" s="42"/>
      <c r="I18" s="9">
        <f t="shared" si="2"/>
        <v>0</v>
      </c>
      <c r="J18" s="46"/>
      <c r="K18" s="12">
        <f t="shared" si="0"/>
        <v>0</v>
      </c>
      <c r="L18" s="13">
        <f t="shared" si="3"/>
        <v>0</v>
      </c>
      <c r="M18" s="38" t="str">
        <f t="shared" si="4"/>
        <v> 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45603</v>
      </c>
      <c r="C19" s="25">
        <f t="shared" si="1"/>
        <v>45603</v>
      </c>
      <c r="D19" s="75"/>
      <c r="E19" s="41"/>
      <c r="F19" s="42"/>
      <c r="G19" s="42"/>
      <c r="H19" s="42"/>
      <c r="I19" s="9">
        <f t="shared" si="2"/>
        <v>0</v>
      </c>
      <c r="J19" s="46"/>
      <c r="K19" s="12">
        <f t="shared" si="0"/>
        <v>0</v>
      </c>
      <c r="L19" s="13">
        <f t="shared" si="3"/>
        <v>0</v>
      </c>
      <c r="M19" s="38" t="str">
        <f t="shared" si="4"/>
        <v> 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45604</v>
      </c>
      <c r="C20" s="25">
        <f t="shared" si="1"/>
        <v>45604</v>
      </c>
      <c r="D20" s="75"/>
      <c r="E20" s="41"/>
      <c r="F20" s="42"/>
      <c r="G20" s="42"/>
      <c r="H20" s="42"/>
      <c r="I20" s="9">
        <f t="shared" si="2"/>
        <v>0</v>
      </c>
      <c r="J20" s="46"/>
      <c r="K20" s="12">
        <f t="shared" si="0"/>
        <v>0</v>
      </c>
      <c r="L20" s="13">
        <f t="shared" si="3"/>
        <v>0</v>
      </c>
      <c r="M20" s="38" t="str">
        <f t="shared" si="4"/>
        <v>  </v>
      </c>
      <c r="N20" s="17"/>
      <c r="O20" s="20"/>
    </row>
    <row r="21" spans="2:18" s="2" customFormat="1" ht="12.75" customHeight="1">
      <c r="B21" s="5">
        <f t="shared" si="5"/>
        <v>45605</v>
      </c>
      <c r="C21" s="48">
        <f t="shared" si="1"/>
        <v>45605</v>
      </c>
      <c r="D21" s="76"/>
      <c r="E21" s="49"/>
      <c r="F21" s="50"/>
      <c r="G21" s="50"/>
      <c r="H21" s="50"/>
      <c r="I21" s="51">
        <f t="shared" si="2"/>
        <v>0</v>
      </c>
      <c r="J21" s="46"/>
      <c r="K21" s="12">
        <f t="shared" si="0"/>
        <v>0</v>
      </c>
      <c r="L21" s="52">
        <f t="shared" si="3"/>
        <v>0</v>
      </c>
      <c r="M21" s="38" t="str">
        <f t="shared" si="4"/>
        <v>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45606</v>
      </c>
      <c r="C22" s="54">
        <f t="shared" si="1"/>
        <v>45606</v>
      </c>
      <c r="D22" s="77"/>
      <c r="E22" s="55"/>
      <c r="F22" s="56"/>
      <c r="G22" s="56"/>
      <c r="H22" s="56"/>
      <c r="I22" s="57">
        <f t="shared" si="2"/>
        <v>0</v>
      </c>
      <c r="J22" s="58"/>
      <c r="K22" s="12">
        <f t="shared" si="0"/>
        <v>0</v>
      </c>
      <c r="L22" s="59">
        <f t="shared" si="3"/>
        <v>0</v>
      </c>
      <c r="M22" s="38" t="str">
        <f t="shared" si="4"/>
        <v>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45607</v>
      </c>
      <c r="C23" s="25">
        <f t="shared" si="1"/>
        <v>45607</v>
      </c>
      <c r="D23" s="75"/>
      <c r="E23" s="41"/>
      <c r="F23" s="42"/>
      <c r="G23" s="42"/>
      <c r="H23" s="42"/>
      <c r="I23" s="9">
        <f t="shared" si="2"/>
        <v>0</v>
      </c>
      <c r="J23" s="46"/>
      <c r="K23" s="12">
        <f t="shared" si="0"/>
        <v>0</v>
      </c>
      <c r="L23" s="13">
        <f t="shared" si="3"/>
        <v>0</v>
      </c>
      <c r="M23" s="38" t="str">
        <f t="shared" si="4"/>
        <v> 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45608</v>
      </c>
      <c r="C24" s="25">
        <f t="shared" si="1"/>
        <v>45608</v>
      </c>
      <c r="D24" s="75"/>
      <c r="E24" s="41"/>
      <c r="F24" s="42"/>
      <c r="G24" s="42"/>
      <c r="H24" s="42"/>
      <c r="I24" s="9">
        <f t="shared" si="2"/>
        <v>0</v>
      </c>
      <c r="J24" s="46"/>
      <c r="K24" s="12">
        <f t="shared" si="0"/>
        <v>0</v>
      </c>
      <c r="L24" s="13">
        <f t="shared" si="3"/>
        <v>0</v>
      </c>
      <c r="M24" s="38" t="str">
        <f t="shared" si="4"/>
        <v> 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45609</v>
      </c>
      <c r="C25" s="25">
        <f t="shared" si="1"/>
        <v>45609</v>
      </c>
      <c r="D25" s="75"/>
      <c r="E25" s="41"/>
      <c r="F25" s="42"/>
      <c r="G25" s="42"/>
      <c r="H25" s="42"/>
      <c r="I25" s="9">
        <f t="shared" si="2"/>
        <v>0</v>
      </c>
      <c r="J25" s="46"/>
      <c r="K25" s="12">
        <f t="shared" si="0"/>
        <v>0</v>
      </c>
      <c r="L25" s="13">
        <f t="shared" si="3"/>
        <v>0</v>
      </c>
      <c r="M25" s="38" t="str">
        <f t="shared" si="4"/>
        <v> 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45610</v>
      </c>
      <c r="C26" s="25">
        <f t="shared" si="1"/>
        <v>45610</v>
      </c>
      <c r="D26" s="75"/>
      <c r="E26" s="41"/>
      <c r="F26" s="42"/>
      <c r="G26" s="42"/>
      <c r="H26" s="42"/>
      <c r="I26" s="9">
        <f t="shared" si="2"/>
        <v>0</v>
      </c>
      <c r="J26" s="46"/>
      <c r="K26" s="12">
        <f t="shared" si="0"/>
        <v>0</v>
      </c>
      <c r="L26" s="13">
        <f t="shared" si="3"/>
        <v>0</v>
      </c>
      <c r="M26" s="38" t="str">
        <f t="shared" si="4"/>
        <v> 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45611</v>
      </c>
      <c r="C27" s="25">
        <f t="shared" si="1"/>
        <v>45611</v>
      </c>
      <c r="D27" s="75"/>
      <c r="E27" s="41"/>
      <c r="F27" s="42"/>
      <c r="G27" s="42"/>
      <c r="H27" s="42"/>
      <c r="I27" s="9">
        <f t="shared" si="2"/>
        <v>0</v>
      </c>
      <c r="J27" s="46"/>
      <c r="K27" s="12">
        <f t="shared" si="0"/>
        <v>0</v>
      </c>
      <c r="L27" s="13">
        <f t="shared" si="3"/>
        <v>0</v>
      </c>
      <c r="M27" s="38" t="str">
        <f t="shared" si="4"/>
        <v> 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45612</v>
      </c>
      <c r="C28" s="25">
        <f t="shared" si="1"/>
        <v>45612</v>
      </c>
      <c r="D28" s="75"/>
      <c r="E28" s="41"/>
      <c r="F28" s="42"/>
      <c r="G28" s="42"/>
      <c r="H28" s="42"/>
      <c r="I28" s="9">
        <f t="shared" si="2"/>
        <v>0</v>
      </c>
      <c r="J28" s="46"/>
      <c r="K28" s="12">
        <f t="shared" si="0"/>
        <v>0</v>
      </c>
      <c r="L28" s="13">
        <f t="shared" si="3"/>
        <v>0</v>
      </c>
      <c r="M28" s="38" t="str">
        <f t="shared" si="4"/>
        <v>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45613</v>
      </c>
      <c r="C29" s="25">
        <f t="shared" si="1"/>
        <v>45613</v>
      </c>
      <c r="D29" s="75"/>
      <c r="E29" s="41"/>
      <c r="F29" s="42"/>
      <c r="G29" s="42"/>
      <c r="H29" s="42"/>
      <c r="I29" s="9">
        <f t="shared" si="2"/>
        <v>0</v>
      </c>
      <c r="J29" s="46"/>
      <c r="K29" s="12">
        <f t="shared" si="0"/>
        <v>0</v>
      </c>
      <c r="L29" s="13">
        <f t="shared" si="3"/>
        <v>0</v>
      </c>
      <c r="M29" s="38" t="str">
        <f t="shared" si="4"/>
        <v>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45614</v>
      </c>
      <c r="C30" s="25">
        <f t="shared" si="1"/>
        <v>45614</v>
      </c>
      <c r="D30" s="75"/>
      <c r="E30" s="41"/>
      <c r="F30" s="42"/>
      <c r="G30" s="42"/>
      <c r="H30" s="42"/>
      <c r="I30" s="9">
        <f t="shared" si="2"/>
        <v>0</v>
      </c>
      <c r="J30" s="46"/>
      <c r="K30" s="12">
        <f t="shared" si="0"/>
        <v>0</v>
      </c>
      <c r="L30" s="13">
        <f t="shared" si="3"/>
        <v>0</v>
      </c>
      <c r="M30" s="38" t="str">
        <f t="shared" si="4"/>
        <v> 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45615</v>
      </c>
      <c r="C31" s="25">
        <f t="shared" si="1"/>
        <v>45615</v>
      </c>
      <c r="D31" s="75"/>
      <c r="E31" s="41"/>
      <c r="F31" s="42"/>
      <c r="G31" s="42"/>
      <c r="H31" s="42"/>
      <c r="I31" s="9">
        <f t="shared" si="2"/>
        <v>0</v>
      </c>
      <c r="J31" s="46"/>
      <c r="K31" s="12">
        <f t="shared" si="0"/>
        <v>0</v>
      </c>
      <c r="L31" s="13">
        <f t="shared" si="3"/>
        <v>0</v>
      </c>
      <c r="M31" s="38" t="str">
        <f t="shared" si="4"/>
        <v>  </v>
      </c>
      <c r="N31" s="103"/>
      <c r="O31" s="105"/>
    </row>
    <row r="32" spans="2:15" ht="12.75" customHeight="1">
      <c r="B32" s="5">
        <f t="shared" si="5"/>
        <v>45616</v>
      </c>
      <c r="C32" s="25">
        <f t="shared" si="1"/>
        <v>45616</v>
      </c>
      <c r="D32" s="75"/>
      <c r="E32" s="41"/>
      <c r="F32" s="42"/>
      <c r="G32" s="42"/>
      <c r="H32" s="42"/>
      <c r="I32" s="9">
        <f t="shared" si="2"/>
        <v>0</v>
      </c>
      <c r="J32" s="46"/>
      <c r="K32" s="12">
        <f t="shared" si="0"/>
        <v>0</v>
      </c>
      <c r="L32" s="13">
        <f t="shared" si="3"/>
        <v>0</v>
      </c>
      <c r="M32" s="38" t="str">
        <f t="shared" si="4"/>
        <v>  </v>
      </c>
      <c r="N32" s="103"/>
      <c r="O32" s="105"/>
    </row>
    <row r="33" spans="2:15" ht="12.75" customHeight="1">
      <c r="B33" s="5">
        <f t="shared" si="5"/>
        <v>45617</v>
      </c>
      <c r="C33" s="25">
        <f t="shared" si="1"/>
        <v>45617</v>
      </c>
      <c r="D33" s="75"/>
      <c r="E33" s="41"/>
      <c r="F33" s="42"/>
      <c r="G33" s="42"/>
      <c r="H33" s="42"/>
      <c r="I33" s="9">
        <f t="shared" si="2"/>
        <v>0</v>
      </c>
      <c r="J33" s="46"/>
      <c r="K33" s="12">
        <f t="shared" si="0"/>
        <v>0</v>
      </c>
      <c r="L33" s="13">
        <f t="shared" si="3"/>
        <v>0</v>
      </c>
      <c r="M33" s="38" t="str">
        <f t="shared" si="4"/>
        <v>  </v>
      </c>
      <c r="N33" s="103"/>
      <c r="O33" s="105"/>
    </row>
    <row r="34" spans="2:15" ht="12.75" customHeight="1">
      <c r="B34" s="5">
        <f t="shared" si="5"/>
        <v>45618</v>
      </c>
      <c r="C34" s="25">
        <f t="shared" si="1"/>
        <v>45618</v>
      </c>
      <c r="D34" s="75"/>
      <c r="E34" s="41"/>
      <c r="F34" s="42"/>
      <c r="G34" s="42"/>
      <c r="H34" s="42"/>
      <c r="I34" s="9">
        <f t="shared" si="2"/>
        <v>0</v>
      </c>
      <c r="J34" s="46"/>
      <c r="K34" s="12">
        <f t="shared" si="0"/>
        <v>0</v>
      </c>
      <c r="L34" s="13">
        <f t="shared" si="3"/>
        <v>0</v>
      </c>
      <c r="M34" s="38" t="str">
        <f t="shared" si="4"/>
        <v>  </v>
      </c>
      <c r="N34" s="103"/>
      <c r="O34" s="105"/>
    </row>
    <row r="35" spans="2:15" ht="12.75" customHeight="1">
      <c r="B35" s="5">
        <f t="shared" si="5"/>
        <v>45619</v>
      </c>
      <c r="C35" s="25">
        <f t="shared" si="1"/>
        <v>45619</v>
      </c>
      <c r="D35" s="75"/>
      <c r="E35" s="41"/>
      <c r="F35" s="42"/>
      <c r="G35" s="42"/>
      <c r="H35" s="42"/>
      <c r="I35" s="9">
        <f t="shared" si="2"/>
        <v>0</v>
      </c>
      <c r="J35" s="46"/>
      <c r="K35" s="12">
        <f t="shared" si="0"/>
        <v>0</v>
      </c>
      <c r="L35" s="13">
        <f t="shared" si="3"/>
        <v>0</v>
      </c>
      <c r="M35" s="38" t="str">
        <f t="shared" si="4"/>
        <v> </v>
      </c>
      <c r="N35" s="103"/>
      <c r="O35" s="105"/>
    </row>
    <row r="36" spans="2:15" ht="12.75" customHeight="1">
      <c r="B36" s="5">
        <f t="shared" si="5"/>
        <v>45620</v>
      </c>
      <c r="C36" s="25">
        <f t="shared" si="1"/>
        <v>45620</v>
      </c>
      <c r="D36" s="75"/>
      <c r="E36" s="41"/>
      <c r="F36" s="42"/>
      <c r="G36" s="42"/>
      <c r="H36" s="42"/>
      <c r="I36" s="9">
        <f t="shared" si="2"/>
        <v>0</v>
      </c>
      <c r="J36" s="46"/>
      <c r="K36" s="12">
        <f t="shared" si="0"/>
        <v>0</v>
      </c>
      <c r="L36" s="13">
        <f t="shared" si="3"/>
        <v>0</v>
      </c>
      <c r="M36" s="38" t="str">
        <f t="shared" si="4"/>
        <v> </v>
      </c>
      <c r="N36" s="103"/>
      <c r="O36" s="105"/>
    </row>
    <row r="37" spans="2:15" ht="12.75" customHeight="1">
      <c r="B37" s="5">
        <f t="shared" si="5"/>
        <v>45621</v>
      </c>
      <c r="C37" s="25">
        <f t="shared" si="1"/>
        <v>45621</v>
      </c>
      <c r="D37" s="75"/>
      <c r="E37" s="41"/>
      <c r="F37" s="42"/>
      <c r="G37" s="42"/>
      <c r="H37" s="42"/>
      <c r="I37" s="9">
        <f t="shared" si="2"/>
        <v>0</v>
      </c>
      <c r="J37" s="46"/>
      <c r="K37" s="12">
        <f t="shared" si="0"/>
        <v>0</v>
      </c>
      <c r="L37" s="13">
        <f t="shared" si="3"/>
        <v>0</v>
      </c>
      <c r="M37" s="38" t="str">
        <f t="shared" si="4"/>
        <v>  </v>
      </c>
      <c r="N37" s="103"/>
      <c r="O37" s="105"/>
    </row>
    <row r="38" spans="2:15" ht="12.75" customHeight="1">
      <c r="B38" s="5">
        <f t="shared" si="5"/>
        <v>45622</v>
      </c>
      <c r="C38" s="25">
        <f t="shared" si="1"/>
        <v>45622</v>
      </c>
      <c r="D38" s="75"/>
      <c r="E38" s="41"/>
      <c r="F38" s="42"/>
      <c r="G38" s="42"/>
      <c r="H38" s="42"/>
      <c r="I38" s="9">
        <f t="shared" si="2"/>
        <v>0</v>
      </c>
      <c r="J38" s="46"/>
      <c r="K38" s="12">
        <f t="shared" si="0"/>
        <v>0</v>
      </c>
      <c r="L38" s="13">
        <f t="shared" si="3"/>
        <v>0</v>
      </c>
      <c r="M38" s="38" t="str">
        <f t="shared" si="4"/>
        <v>  </v>
      </c>
      <c r="N38" s="103"/>
      <c r="O38" s="105"/>
    </row>
    <row r="39" spans="2:15" ht="12.75" customHeight="1">
      <c r="B39" s="5">
        <f t="shared" si="5"/>
        <v>45623</v>
      </c>
      <c r="C39" s="25">
        <f t="shared" si="1"/>
        <v>45623</v>
      </c>
      <c r="D39" s="75"/>
      <c r="E39" s="41"/>
      <c r="F39" s="42"/>
      <c r="G39" s="42"/>
      <c r="H39" s="42"/>
      <c r="I39" s="9">
        <f t="shared" si="2"/>
        <v>0</v>
      </c>
      <c r="J39" s="46"/>
      <c r="K39" s="12">
        <f t="shared" si="0"/>
        <v>0</v>
      </c>
      <c r="L39" s="13">
        <f t="shared" si="3"/>
        <v>0</v>
      </c>
      <c r="M39" s="38" t="str">
        <f t="shared" si="4"/>
        <v>  </v>
      </c>
      <c r="N39" s="138"/>
      <c r="O39" s="139"/>
    </row>
    <row r="40" spans="2:15" ht="12.75" customHeight="1">
      <c r="B40" s="5">
        <f t="shared" si="5"/>
        <v>45624</v>
      </c>
      <c r="C40" s="25">
        <f t="shared" si="1"/>
        <v>45624</v>
      </c>
      <c r="D40" s="75"/>
      <c r="E40" s="41"/>
      <c r="F40" s="42"/>
      <c r="G40" s="42"/>
      <c r="H40" s="42"/>
      <c r="I40" s="9">
        <f t="shared" si="2"/>
        <v>0</v>
      </c>
      <c r="J40" s="46"/>
      <c r="K40" s="12">
        <f t="shared" si="0"/>
        <v>0</v>
      </c>
      <c r="L40" s="13">
        <f t="shared" si="3"/>
        <v>0</v>
      </c>
      <c r="M40" s="38" t="str">
        <f t="shared" si="4"/>
        <v>  </v>
      </c>
      <c r="N40" s="136"/>
      <c r="O40" s="137"/>
    </row>
    <row r="41" spans="2:15" ht="12.75" customHeight="1">
      <c r="B41" s="5">
        <f t="shared" si="5"/>
        <v>45625</v>
      </c>
      <c r="C41" s="25">
        <f t="shared" si="1"/>
        <v>45625</v>
      </c>
      <c r="D41" s="75"/>
      <c r="E41" s="41"/>
      <c r="F41" s="42"/>
      <c r="G41" s="42"/>
      <c r="H41" s="42"/>
      <c r="I41" s="9">
        <f t="shared" si="2"/>
        <v>0</v>
      </c>
      <c r="J41" s="46"/>
      <c r="K41" s="12">
        <f t="shared" si="0"/>
        <v>0</v>
      </c>
      <c r="L41" s="13">
        <f t="shared" si="3"/>
        <v>0</v>
      </c>
      <c r="M41" s="38" t="str">
        <f t="shared" si="4"/>
        <v>  </v>
      </c>
      <c r="N41" s="103"/>
      <c r="O41" s="105"/>
    </row>
    <row r="42" spans="2:15" ht="12.75" customHeight="1" thickBot="1">
      <c r="B42" s="6">
        <f t="shared" si="5"/>
        <v>45626</v>
      </c>
      <c r="C42" s="28">
        <f t="shared" si="1"/>
        <v>45626</v>
      </c>
      <c r="D42" s="78"/>
      <c r="E42" s="43"/>
      <c r="F42" s="44"/>
      <c r="G42" s="44"/>
      <c r="H42" s="44"/>
      <c r="I42" s="10">
        <f t="shared" si="2"/>
        <v>0</v>
      </c>
      <c r="J42" s="47"/>
      <c r="K42" s="10">
        <f t="shared" si="0"/>
        <v>0</v>
      </c>
      <c r="L42" s="14">
        <f t="shared" si="3"/>
        <v>0</v>
      </c>
      <c r="M42" s="38" t="str">
        <f t="shared" si="4"/>
        <v> </v>
      </c>
      <c r="N42" s="103"/>
      <c r="O42" s="105"/>
    </row>
    <row r="43" spans="2:15" ht="12.75" customHeight="1">
      <c r="B43" s="2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-1839.6000000000001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COUNTIF(M13:M42,"??")*$G$6/5</f>
        <v>176.4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-2016.0000000000002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J13:J42 E13:H42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12">
      <selection activeCell="E15" sqref="E15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DATE(G7,12,1)</f>
        <v>45627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November!L47</f>
        <v>-2016.0000000000002</v>
      </c>
      <c r="M12" s="22"/>
      <c r="N12" s="81"/>
      <c r="O12" s="82"/>
    </row>
    <row r="13" spans="2:15" ht="12.75">
      <c r="B13" s="26">
        <f>G8</f>
        <v>45627</v>
      </c>
      <c r="C13" s="27">
        <f>B13</f>
        <v>45627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 aca="true" t="shared" si="0" ref="K13:K43"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</v>
      </c>
      <c r="N13" s="29" t="s">
        <v>19</v>
      </c>
      <c r="O13" s="30" t="s">
        <v>12</v>
      </c>
    </row>
    <row r="14" spans="2:15" ht="12.75">
      <c r="B14" s="5">
        <f>B13+1</f>
        <v>45628</v>
      </c>
      <c r="C14" s="25">
        <f aca="true" t="shared" si="1" ref="C14:C43">B14</f>
        <v>45628</v>
      </c>
      <c r="D14" s="75"/>
      <c r="E14" s="41"/>
      <c r="F14" s="42"/>
      <c r="G14" s="42"/>
      <c r="H14" s="42"/>
      <c r="I14" s="9">
        <f aca="true" t="shared" si="2" ref="I14:I43">ROUND(20*24*(F14-E14-(H14-G14)),0)/20</f>
        <v>0</v>
      </c>
      <c r="J14" s="46"/>
      <c r="K14" s="12">
        <f t="shared" si="0"/>
        <v>0</v>
      </c>
      <c r="L14" s="13">
        <f aca="true" t="shared" si="3" ref="L14:L43">I14+K14</f>
        <v>0</v>
      </c>
      <c r="M14" s="38" t="str">
        <f aca="true" t="shared" si="4" ref="M14:M43">IF(OR(AND(OR(WEEKDAY($B14,2)=6,WEEKDAY($B14,2)=7),$D14=""),AND(WEEKDAY($B14,2)&lt;&gt;6,WEEKDAY($B14,2)&lt;&gt;7,$D14&lt;&gt;""))," ","  ")</f>
        <v> 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45629</v>
      </c>
      <c r="C15" s="25">
        <f t="shared" si="1"/>
        <v>45629</v>
      </c>
      <c r="D15" s="75"/>
      <c r="E15" s="41"/>
      <c r="F15" s="42"/>
      <c r="G15" s="42"/>
      <c r="H15" s="42"/>
      <c r="I15" s="9">
        <f t="shared" si="2"/>
        <v>0</v>
      </c>
      <c r="J15" s="46"/>
      <c r="K15" s="12">
        <f t="shared" si="0"/>
        <v>0</v>
      </c>
      <c r="L15" s="13">
        <f t="shared" si="3"/>
        <v>0</v>
      </c>
      <c r="M15" s="38" t="str">
        <f t="shared" si="4"/>
        <v>  </v>
      </c>
      <c r="N15" s="31" t="s">
        <v>21</v>
      </c>
      <c r="O15" s="32" t="s">
        <v>13</v>
      </c>
    </row>
    <row r="16" spans="2:15" ht="12.75">
      <c r="B16" s="5">
        <f t="shared" si="5"/>
        <v>45630</v>
      </c>
      <c r="C16" s="25">
        <f t="shared" si="1"/>
        <v>45630</v>
      </c>
      <c r="D16" s="75"/>
      <c r="E16" s="41"/>
      <c r="F16" s="42"/>
      <c r="G16" s="42"/>
      <c r="H16" s="42"/>
      <c r="I16" s="9">
        <f t="shared" si="2"/>
        <v>0</v>
      </c>
      <c r="J16" s="46"/>
      <c r="K16" s="12">
        <f t="shared" si="0"/>
        <v>0</v>
      </c>
      <c r="L16" s="13">
        <f t="shared" si="3"/>
        <v>0</v>
      </c>
      <c r="M16" s="38" t="str">
        <f t="shared" si="4"/>
        <v>  </v>
      </c>
      <c r="N16" s="31" t="s">
        <v>22</v>
      </c>
      <c r="O16" s="32" t="s">
        <v>13</v>
      </c>
    </row>
    <row r="17" spans="2:15" ht="12.75">
      <c r="B17" s="5">
        <f t="shared" si="5"/>
        <v>45631</v>
      </c>
      <c r="C17" s="25">
        <f t="shared" si="1"/>
        <v>45631</v>
      </c>
      <c r="D17" s="75"/>
      <c r="E17" s="41"/>
      <c r="F17" s="42"/>
      <c r="G17" s="42"/>
      <c r="H17" s="42"/>
      <c r="I17" s="9">
        <f t="shared" si="2"/>
        <v>0</v>
      </c>
      <c r="J17" s="46"/>
      <c r="K17" s="12">
        <f t="shared" si="0"/>
        <v>0</v>
      </c>
      <c r="L17" s="13">
        <f t="shared" si="3"/>
        <v>0</v>
      </c>
      <c r="M17" s="38" t="str">
        <f t="shared" si="4"/>
        <v>  </v>
      </c>
      <c r="N17" s="31" t="s">
        <v>23</v>
      </c>
      <c r="O17" s="32" t="s">
        <v>13</v>
      </c>
    </row>
    <row r="18" spans="2:15" ht="12.75">
      <c r="B18" s="5">
        <f t="shared" si="5"/>
        <v>45632</v>
      </c>
      <c r="C18" s="25">
        <f t="shared" si="1"/>
        <v>45632</v>
      </c>
      <c r="D18" s="75"/>
      <c r="E18" s="41"/>
      <c r="F18" s="42"/>
      <c r="G18" s="42"/>
      <c r="H18" s="42"/>
      <c r="I18" s="9">
        <f t="shared" si="2"/>
        <v>0</v>
      </c>
      <c r="J18" s="46"/>
      <c r="K18" s="12">
        <f t="shared" si="0"/>
        <v>0</v>
      </c>
      <c r="L18" s="13">
        <f t="shared" si="3"/>
        <v>0</v>
      </c>
      <c r="M18" s="38" t="str">
        <f t="shared" si="4"/>
        <v> 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45633</v>
      </c>
      <c r="C19" s="25">
        <f t="shared" si="1"/>
        <v>45633</v>
      </c>
      <c r="D19" s="75"/>
      <c r="E19" s="41"/>
      <c r="F19" s="42"/>
      <c r="G19" s="42"/>
      <c r="H19" s="42"/>
      <c r="I19" s="9">
        <f t="shared" si="2"/>
        <v>0</v>
      </c>
      <c r="J19" s="46"/>
      <c r="K19" s="12">
        <f t="shared" si="0"/>
        <v>0</v>
      </c>
      <c r="L19" s="13">
        <f t="shared" si="3"/>
        <v>0</v>
      </c>
      <c r="M19" s="38" t="str">
        <f t="shared" si="4"/>
        <v>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45634</v>
      </c>
      <c r="C20" s="25">
        <f t="shared" si="1"/>
        <v>45634</v>
      </c>
      <c r="D20" s="75"/>
      <c r="E20" s="41"/>
      <c r="F20" s="42"/>
      <c r="G20" s="42"/>
      <c r="H20" s="42"/>
      <c r="I20" s="9">
        <f t="shared" si="2"/>
        <v>0</v>
      </c>
      <c r="J20" s="46"/>
      <c r="K20" s="12">
        <f t="shared" si="0"/>
        <v>0</v>
      </c>
      <c r="L20" s="13">
        <f t="shared" si="3"/>
        <v>0</v>
      </c>
      <c r="M20" s="38" t="str">
        <f t="shared" si="4"/>
        <v> </v>
      </c>
      <c r="N20" s="17"/>
      <c r="O20" s="20"/>
    </row>
    <row r="21" spans="2:18" s="2" customFormat="1" ht="12.75" customHeight="1">
      <c r="B21" s="5">
        <f t="shared" si="5"/>
        <v>45635</v>
      </c>
      <c r="C21" s="48">
        <f t="shared" si="1"/>
        <v>45635</v>
      </c>
      <c r="D21" s="76"/>
      <c r="E21" s="49"/>
      <c r="F21" s="50"/>
      <c r="G21" s="50"/>
      <c r="H21" s="50"/>
      <c r="I21" s="51">
        <f t="shared" si="2"/>
        <v>0</v>
      </c>
      <c r="J21" s="46"/>
      <c r="K21" s="12">
        <f t="shared" si="0"/>
        <v>0</v>
      </c>
      <c r="L21" s="52">
        <f t="shared" si="3"/>
        <v>0</v>
      </c>
      <c r="M21" s="38" t="str">
        <f t="shared" si="4"/>
        <v> 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45636</v>
      </c>
      <c r="C22" s="54">
        <f t="shared" si="1"/>
        <v>45636</v>
      </c>
      <c r="D22" s="77"/>
      <c r="E22" s="55"/>
      <c r="F22" s="56"/>
      <c r="G22" s="56"/>
      <c r="H22" s="56"/>
      <c r="I22" s="57">
        <f t="shared" si="2"/>
        <v>0</v>
      </c>
      <c r="J22" s="58"/>
      <c r="K22" s="12">
        <f t="shared" si="0"/>
        <v>0</v>
      </c>
      <c r="L22" s="59">
        <f t="shared" si="3"/>
        <v>0</v>
      </c>
      <c r="M22" s="38" t="str">
        <f t="shared" si="4"/>
        <v> 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45637</v>
      </c>
      <c r="C23" s="25">
        <f t="shared" si="1"/>
        <v>45637</v>
      </c>
      <c r="D23" s="75"/>
      <c r="E23" s="41"/>
      <c r="F23" s="42"/>
      <c r="G23" s="42"/>
      <c r="H23" s="42"/>
      <c r="I23" s="9">
        <f t="shared" si="2"/>
        <v>0</v>
      </c>
      <c r="J23" s="46"/>
      <c r="K23" s="12">
        <f t="shared" si="0"/>
        <v>0</v>
      </c>
      <c r="L23" s="13">
        <f t="shared" si="3"/>
        <v>0</v>
      </c>
      <c r="M23" s="38" t="str">
        <f t="shared" si="4"/>
        <v> 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45638</v>
      </c>
      <c r="C24" s="25">
        <f t="shared" si="1"/>
        <v>45638</v>
      </c>
      <c r="D24" s="75"/>
      <c r="E24" s="41"/>
      <c r="F24" s="42"/>
      <c r="G24" s="42"/>
      <c r="H24" s="42"/>
      <c r="I24" s="9">
        <f t="shared" si="2"/>
        <v>0</v>
      </c>
      <c r="J24" s="46"/>
      <c r="K24" s="12">
        <f t="shared" si="0"/>
        <v>0</v>
      </c>
      <c r="L24" s="13">
        <f t="shared" si="3"/>
        <v>0</v>
      </c>
      <c r="M24" s="38" t="str">
        <f t="shared" si="4"/>
        <v> 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45639</v>
      </c>
      <c r="C25" s="25">
        <f t="shared" si="1"/>
        <v>45639</v>
      </c>
      <c r="D25" s="75"/>
      <c r="E25" s="41"/>
      <c r="F25" s="42"/>
      <c r="G25" s="42"/>
      <c r="H25" s="42"/>
      <c r="I25" s="9">
        <f t="shared" si="2"/>
        <v>0</v>
      </c>
      <c r="J25" s="46"/>
      <c r="K25" s="12">
        <f t="shared" si="0"/>
        <v>0</v>
      </c>
      <c r="L25" s="13">
        <f t="shared" si="3"/>
        <v>0</v>
      </c>
      <c r="M25" s="38" t="str">
        <f t="shared" si="4"/>
        <v> 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45640</v>
      </c>
      <c r="C26" s="25">
        <f t="shared" si="1"/>
        <v>45640</v>
      </c>
      <c r="D26" s="75"/>
      <c r="E26" s="41"/>
      <c r="F26" s="42"/>
      <c r="G26" s="42"/>
      <c r="H26" s="42"/>
      <c r="I26" s="9">
        <f t="shared" si="2"/>
        <v>0</v>
      </c>
      <c r="J26" s="46"/>
      <c r="K26" s="12">
        <f t="shared" si="0"/>
        <v>0</v>
      </c>
      <c r="L26" s="13">
        <f t="shared" si="3"/>
        <v>0</v>
      </c>
      <c r="M26" s="38" t="str">
        <f t="shared" si="4"/>
        <v>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45641</v>
      </c>
      <c r="C27" s="25">
        <f t="shared" si="1"/>
        <v>45641</v>
      </c>
      <c r="D27" s="75"/>
      <c r="E27" s="41"/>
      <c r="F27" s="42"/>
      <c r="G27" s="42"/>
      <c r="H27" s="42"/>
      <c r="I27" s="9">
        <f t="shared" si="2"/>
        <v>0</v>
      </c>
      <c r="J27" s="46"/>
      <c r="K27" s="12">
        <f t="shared" si="0"/>
        <v>0</v>
      </c>
      <c r="L27" s="13">
        <f t="shared" si="3"/>
        <v>0</v>
      </c>
      <c r="M27" s="38" t="str">
        <f t="shared" si="4"/>
        <v>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45642</v>
      </c>
      <c r="C28" s="25">
        <f t="shared" si="1"/>
        <v>45642</v>
      </c>
      <c r="D28" s="75"/>
      <c r="E28" s="41"/>
      <c r="F28" s="42"/>
      <c r="G28" s="42"/>
      <c r="H28" s="42"/>
      <c r="I28" s="9">
        <f t="shared" si="2"/>
        <v>0</v>
      </c>
      <c r="J28" s="46"/>
      <c r="K28" s="12">
        <f t="shared" si="0"/>
        <v>0</v>
      </c>
      <c r="L28" s="13">
        <f t="shared" si="3"/>
        <v>0</v>
      </c>
      <c r="M28" s="38" t="str">
        <f t="shared" si="4"/>
        <v> 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45643</v>
      </c>
      <c r="C29" s="25">
        <f t="shared" si="1"/>
        <v>45643</v>
      </c>
      <c r="D29" s="75"/>
      <c r="E29" s="41"/>
      <c r="F29" s="42"/>
      <c r="G29" s="42"/>
      <c r="H29" s="42"/>
      <c r="I29" s="9">
        <f t="shared" si="2"/>
        <v>0</v>
      </c>
      <c r="J29" s="46"/>
      <c r="K29" s="12">
        <f t="shared" si="0"/>
        <v>0</v>
      </c>
      <c r="L29" s="13">
        <f t="shared" si="3"/>
        <v>0</v>
      </c>
      <c r="M29" s="38" t="str">
        <f t="shared" si="4"/>
        <v> 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45644</v>
      </c>
      <c r="C30" s="25">
        <f t="shared" si="1"/>
        <v>45644</v>
      </c>
      <c r="D30" s="75"/>
      <c r="E30" s="41"/>
      <c r="F30" s="42"/>
      <c r="G30" s="42"/>
      <c r="H30" s="42"/>
      <c r="I30" s="9">
        <f t="shared" si="2"/>
        <v>0</v>
      </c>
      <c r="J30" s="46"/>
      <c r="K30" s="12">
        <f t="shared" si="0"/>
        <v>0</v>
      </c>
      <c r="L30" s="13">
        <f t="shared" si="3"/>
        <v>0</v>
      </c>
      <c r="M30" s="38" t="str">
        <f t="shared" si="4"/>
        <v> 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45645</v>
      </c>
      <c r="C31" s="25">
        <f t="shared" si="1"/>
        <v>45645</v>
      </c>
      <c r="D31" s="75"/>
      <c r="E31" s="41"/>
      <c r="F31" s="42"/>
      <c r="G31" s="42"/>
      <c r="H31" s="42"/>
      <c r="I31" s="9">
        <f t="shared" si="2"/>
        <v>0</v>
      </c>
      <c r="J31" s="46"/>
      <c r="K31" s="12">
        <f t="shared" si="0"/>
        <v>0</v>
      </c>
      <c r="L31" s="13">
        <f t="shared" si="3"/>
        <v>0</v>
      </c>
      <c r="M31" s="38" t="str">
        <f t="shared" si="4"/>
        <v>  </v>
      </c>
      <c r="N31" s="103"/>
      <c r="O31" s="105"/>
    </row>
    <row r="32" spans="2:15" ht="12.75" customHeight="1">
      <c r="B32" s="5">
        <f t="shared" si="5"/>
        <v>45646</v>
      </c>
      <c r="C32" s="25">
        <f t="shared" si="1"/>
        <v>45646</v>
      </c>
      <c r="D32" s="75"/>
      <c r="E32" s="41"/>
      <c r="F32" s="42"/>
      <c r="G32" s="42"/>
      <c r="H32" s="42"/>
      <c r="I32" s="9">
        <f t="shared" si="2"/>
        <v>0</v>
      </c>
      <c r="J32" s="46"/>
      <c r="K32" s="12">
        <f t="shared" si="0"/>
        <v>0</v>
      </c>
      <c r="L32" s="13">
        <f t="shared" si="3"/>
        <v>0</v>
      </c>
      <c r="M32" s="38" t="str">
        <f t="shared" si="4"/>
        <v>  </v>
      </c>
      <c r="N32" s="103"/>
      <c r="O32" s="105"/>
    </row>
    <row r="33" spans="2:15" ht="12.75" customHeight="1">
      <c r="B33" s="5">
        <f t="shared" si="5"/>
        <v>45647</v>
      </c>
      <c r="C33" s="25">
        <f t="shared" si="1"/>
        <v>45647</v>
      </c>
      <c r="D33" s="75"/>
      <c r="E33" s="41"/>
      <c r="F33" s="42"/>
      <c r="G33" s="42"/>
      <c r="H33" s="42"/>
      <c r="I33" s="9">
        <f t="shared" si="2"/>
        <v>0</v>
      </c>
      <c r="J33" s="46"/>
      <c r="K33" s="12">
        <f t="shared" si="0"/>
        <v>0</v>
      </c>
      <c r="L33" s="13">
        <f t="shared" si="3"/>
        <v>0</v>
      </c>
      <c r="M33" s="38" t="str">
        <f t="shared" si="4"/>
        <v> </v>
      </c>
      <c r="N33" s="103"/>
      <c r="O33" s="105"/>
    </row>
    <row r="34" spans="2:15" ht="12.75" customHeight="1">
      <c r="B34" s="5">
        <f t="shared" si="5"/>
        <v>45648</v>
      </c>
      <c r="C34" s="25">
        <f t="shared" si="1"/>
        <v>45648</v>
      </c>
      <c r="D34" s="75"/>
      <c r="E34" s="41"/>
      <c r="F34" s="42"/>
      <c r="G34" s="42"/>
      <c r="H34" s="42"/>
      <c r="I34" s="9">
        <f t="shared" si="2"/>
        <v>0</v>
      </c>
      <c r="J34" s="46"/>
      <c r="K34" s="12">
        <f t="shared" si="0"/>
        <v>0</v>
      </c>
      <c r="L34" s="13">
        <f t="shared" si="3"/>
        <v>0</v>
      </c>
      <c r="M34" s="38" t="str">
        <f t="shared" si="4"/>
        <v> </v>
      </c>
      <c r="N34" s="103"/>
      <c r="O34" s="105"/>
    </row>
    <row r="35" spans="2:15" ht="12.75" customHeight="1">
      <c r="B35" s="5">
        <f t="shared" si="5"/>
        <v>45649</v>
      </c>
      <c r="C35" s="25">
        <f t="shared" si="1"/>
        <v>45649</v>
      </c>
      <c r="D35" s="75"/>
      <c r="E35" s="41"/>
      <c r="F35" s="42"/>
      <c r="G35" s="42"/>
      <c r="H35" s="42"/>
      <c r="I35" s="9">
        <f t="shared" si="2"/>
        <v>0</v>
      </c>
      <c r="J35" s="46"/>
      <c r="K35" s="12">
        <f t="shared" si="0"/>
        <v>0</v>
      </c>
      <c r="L35" s="13">
        <f t="shared" si="3"/>
        <v>0</v>
      </c>
      <c r="M35" s="38" t="str">
        <f t="shared" si="4"/>
        <v>  </v>
      </c>
      <c r="N35" s="103"/>
      <c r="O35" s="105"/>
    </row>
    <row r="36" spans="2:15" ht="12.75" customHeight="1">
      <c r="B36" s="5">
        <f t="shared" si="5"/>
        <v>45650</v>
      </c>
      <c r="C36" s="25">
        <f t="shared" si="1"/>
        <v>45650</v>
      </c>
      <c r="D36" s="75"/>
      <c r="E36" s="41"/>
      <c r="F36" s="42"/>
      <c r="G36" s="42"/>
      <c r="H36" s="42"/>
      <c r="I36" s="9">
        <f t="shared" si="2"/>
        <v>0</v>
      </c>
      <c r="J36" s="46"/>
      <c r="K36" s="12">
        <f t="shared" si="0"/>
        <v>0</v>
      </c>
      <c r="L36" s="13">
        <f t="shared" si="3"/>
        <v>0</v>
      </c>
      <c r="M36" s="38" t="str">
        <f t="shared" si="4"/>
        <v>  </v>
      </c>
      <c r="N36" s="103"/>
      <c r="O36" s="105"/>
    </row>
    <row r="37" spans="2:15" ht="12.75" customHeight="1">
      <c r="B37" s="5">
        <f t="shared" si="5"/>
        <v>45651</v>
      </c>
      <c r="C37" s="25">
        <f t="shared" si="1"/>
        <v>45651</v>
      </c>
      <c r="D37" s="75"/>
      <c r="E37" s="41"/>
      <c r="F37" s="42"/>
      <c r="G37" s="42"/>
      <c r="H37" s="42"/>
      <c r="I37" s="9">
        <f t="shared" si="2"/>
        <v>0</v>
      </c>
      <c r="J37" s="46"/>
      <c r="K37" s="12">
        <f t="shared" si="0"/>
        <v>0</v>
      </c>
      <c r="L37" s="13">
        <f t="shared" si="3"/>
        <v>0</v>
      </c>
      <c r="M37" s="38" t="str">
        <f t="shared" si="4"/>
        <v>  </v>
      </c>
      <c r="N37" s="103"/>
      <c r="O37" s="105"/>
    </row>
    <row r="38" spans="2:15" ht="12.75" customHeight="1">
      <c r="B38" s="5">
        <f t="shared" si="5"/>
        <v>45652</v>
      </c>
      <c r="C38" s="25">
        <f t="shared" si="1"/>
        <v>45652</v>
      </c>
      <c r="D38" s="75"/>
      <c r="E38" s="41"/>
      <c r="F38" s="42"/>
      <c r="G38" s="42"/>
      <c r="H38" s="42"/>
      <c r="I38" s="9">
        <f t="shared" si="2"/>
        <v>0</v>
      </c>
      <c r="J38" s="46"/>
      <c r="K38" s="12">
        <f t="shared" si="0"/>
        <v>0</v>
      </c>
      <c r="L38" s="13">
        <f t="shared" si="3"/>
        <v>0</v>
      </c>
      <c r="M38" s="38" t="str">
        <f t="shared" si="4"/>
        <v>  </v>
      </c>
      <c r="N38" s="103"/>
      <c r="O38" s="105"/>
    </row>
    <row r="39" spans="2:15" ht="12.75" customHeight="1">
      <c r="B39" s="5">
        <f t="shared" si="5"/>
        <v>45653</v>
      </c>
      <c r="C39" s="25">
        <f t="shared" si="1"/>
        <v>45653</v>
      </c>
      <c r="D39" s="75"/>
      <c r="E39" s="41"/>
      <c r="F39" s="42"/>
      <c r="G39" s="42"/>
      <c r="H39" s="42"/>
      <c r="I39" s="9">
        <f t="shared" si="2"/>
        <v>0</v>
      </c>
      <c r="J39" s="46"/>
      <c r="K39" s="12">
        <f t="shared" si="0"/>
        <v>0</v>
      </c>
      <c r="L39" s="13">
        <f t="shared" si="3"/>
        <v>0</v>
      </c>
      <c r="M39" s="38" t="str">
        <f t="shared" si="4"/>
        <v>  </v>
      </c>
      <c r="N39" s="138"/>
      <c r="O39" s="139"/>
    </row>
    <row r="40" spans="2:15" ht="12.75" customHeight="1">
      <c r="B40" s="5">
        <f t="shared" si="5"/>
        <v>45654</v>
      </c>
      <c r="C40" s="25">
        <f t="shared" si="1"/>
        <v>45654</v>
      </c>
      <c r="D40" s="75"/>
      <c r="E40" s="41"/>
      <c r="F40" s="42"/>
      <c r="G40" s="42"/>
      <c r="H40" s="42"/>
      <c r="I40" s="9">
        <f t="shared" si="2"/>
        <v>0</v>
      </c>
      <c r="J40" s="46"/>
      <c r="K40" s="12">
        <f t="shared" si="0"/>
        <v>0</v>
      </c>
      <c r="L40" s="13">
        <f t="shared" si="3"/>
        <v>0</v>
      </c>
      <c r="M40" s="38" t="str">
        <f t="shared" si="4"/>
        <v> </v>
      </c>
      <c r="N40" s="136"/>
      <c r="O40" s="137"/>
    </row>
    <row r="41" spans="2:15" ht="12.75" customHeight="1">
      <c r="B41" s="5">
        <f t="shared" si="5"/>
        <v>45655</v>
      </c>
      <c r="C41" s="25">
        <f t="shared" si="1"/>
        <v>45655</v>
      </c>
      <c r="D41" s="75"/>
      <c r="E41" s="41"/>
      <c r="F41" s="42"/>
      <c r="G41" s="42"/>
      <c r="H41" s="42"/>
      <c r="I41" s="9">
        <f t="shared" si="2"/>
        <v>0</v>
      </c>
      <c r="J41" s="46"/>
      <c r="K41" s="12">
        <f t="shared" si="0"/>
        <v>0</v>
      </c>
      <c r="L41" s="13">
        <f t="shared" si="3"/>
        <v>0</v>
      </c>
      <c r="M41" s="38" t="str">
        <f t="shared" si="4"/>
        <v> </v>
      </c>
      <c r="N41" s="103"/>
      <c r="O41" s="105"/>
    </row>
    <row r="42" spans="2:15" ht="12.75" customHeight="1">
      <c r="B42" s="5">
        <f t="shared" si="5"/>
        <v>45656</v>
      </c>
      <c r="C42" s="25">
        <f t="shared" si="1"/>
        <v>45656</v>
      </c>
      <c r="D42" s="75"/>
      <c r="E42" s="41"/>
      <c r="F42" s="42"/>
      <c r="G42" s="42"/>
      <c r="H42" s="42"/>
      <c r="I42" s="9">
        <f t="shared" si="2"/>
        <v>0</v>
      </c>
      <c r="J42" s="46"/>
      <c r="K42" s="12">
        <f t="shared" si="0"/>
        <v>0</v>
      </c>
      <c r="L42" s="13">
        <f t="shared" si="3"/>
        <v>0</v>
      </c>
      <c r="M42" s="38" t="str">
        <f t="shared" si="4"/>
        <v>  </v>
      </c>
      <c r="N42" s="103"/>
      <c r="O42" s="105"/>
    </row>
    <row r="43" spans="2:15" ht="12.75" customHeight="1" thickBot="1">
      <c r="B43" s="6">
        <f>B42+1</f>
        <v>45657</v>
      </c>
      <c r="C43" s="28">
        <f t="shared" si="1"/>
        <v>45657</v>
      </c>
      <c r="D43" s="78"/>
      <c r="E43" s="43"/>
      <c r="F43" s="44"/>
      <c r="G43" s="44"/>
      <c r="H43" s="44"/>
      <c r="I43" s="10">
        <f t="shared" si="2"/>
        <v>0</v>
      </c>
      <c r="J43" s="47"/>
      <c r="K43" s="10">
        <f t="shared" si="0"/>
        <v>0</v>
      </c>
      <c r="L43" s="14">
        <f t="shared" si="3"/>
        <v>0</v>
      </c>
      <c r="M43" s="38" t="str">
        <f t="shared" si="4"/>
        <v>  </v>
      </c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-2016.0000000000002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COUNTIF(M13:M43,"??")*$G$6/5</f>
        <v>184.8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-2200.8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tabSelected="1" zoomScale="85" zoomScaleNormal="85" zoomScalePageLayoutView="0" workbookViewId="0" topLeftCell="A10">
      <selection activeCell="M41" sqref="M41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DATE(G7,2,1)</f>
        <v>45323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63"/>
      <c r="C11" s="164"/>
      <c r="D11" s="165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Januar!L47</f>
        <v>-193.2</v>
      </c>
      <c r="M12" s="22"/>
      <c r="N12" s="81"/>
      <c r="O12" s="82"/>
    </row>
    <row r="13" spans="2:15" ht="12.75">
      <c r="B13" s="26">
        <f>G8</f>
        <v>45323</v>
      </c>
      <c r="C13" s="27">
        <f>B13</f>
        <v>45323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 </v>
      </c>
      <c r="N13" s="29" t="s">
        <v>19</v>
      </c>
      <c r="O13" s="30" t="s">
        <v>12</v>
      </c>
    </row>
    <row r="14" spans="2:15" ht="12.75">
      <c r="B14" s="5">
        <f>B13+1</f>
        <v>45324</v>
      </c>
      <c r="C14" s="25">
        <f aca="true" t="shared" si="0" ref="C14:C41">B14</f>
        <v>45324</v>
      </c>
      <c r="D14" s="75"/>
      <c r="E14" s="41"/>
      <c r="F14" s="42"/>
      <c r="G14" s="42"/>
      <c r="H14" s="42"/>
      <c r="I14" s="9">
        <f aca="true" t="shared" si="1" ref="I14:I39">ROUND(20*24*(F14-E14-(H14-G14)),0)/20</f>
        <v>0</v>
      </c>
      <c r="J14" s="46"/>
      <c r="K14" s="12">
        <f>IF(OR(J14=$N$13,J14=$N$14),ROUND(20*$G$6/5,1)/20,0)</f>
        <v>0</v>
      </c>
      <c r="L14" s="13">
        <f aca="true" t="shared" si="2" ref="L14:L39">I14+K14</f>
        <v>0</v>
      </c>
      <c r="M14" s="38" t="str">
        <f aca="true" t="shared" si="3" ref="M14:M41">IF(OR(AND(OR(WEEKDAY($B14,2)=6,WEEKDAY($B14,2)=7),$D14=""),AND(WEEKDAY($B14,2)&lt;&gt;6,WEEKDAY($B14,2)&lt;&gt;7,$D14&lt;&gt;""))," ","  ")</f>
        <v>  </v>
      </c>
      <c r="N14" s="31" t="s">
        <v>20</v>
      </c>
      <c r="O14" s="32" t="s">
        <v>12</v>
      </c>
    </row>
    <row r="15" spans="2:15" ht="12.75">
      <c r="B15" s="5">
        <f aca="true" t="shared" si="4" ref="B15:B41">B14+1</f>
        <v>45325</v>
      </c>
      <c r="C15" s="25">
        <f t="shared" si="0"/>
        <v>45325</v>
      </c>
      <c r="D15" s="75"/>
      <c r="E15" s="41"/>
      <c r="F15" s="42"/>
      <c r="G15" s="42"/>
      <c r="H15" s="42"/>
      <c r="I15" s="9">
        <f t="shared" si="1"/>
        <v>0</v>
      </c>
      <c r="J15" s="46"/>
      <c r="K15" s="12">
        <f aca="true" t="shared" si="5" ref="K15:K39">IF(OR(J15=$N$13,J15=$N$14),ROUND(20*$G$6/5,1)/20,0)</f>
        <v>0</v>
      </c>
      <c r="L15" s="13">
        <f t="shared" si="2"/>
        <v>0</v>
      </c>
      <c r="M15" s="38" t="str">
        <f t="shared" si="3"/>
        <v> </v>
      </c>
      <c r="N15" s="31" t="s">
        <v>21</v>
      </c>
      <c r="O15" s="32" t="s">
        <v>13</v>
      </c>
    </row>
    <row r="16" spans="2:15" ht="12.75">
      <c r="B16" s="5">
        <f t="shared" si="4"/>
        <v>45326</v>
      </c>
      <c r="C16" s="25">
        <f t="shared" si="0"/>
        <v>45326</v>
      </c>
      <c r="D16" s="75"/>
      <c r="E16" s="41"/>
      <c r="F16" s="42"/>
      <c r="G16" s="42"/>
      <c r="H16" s="42"/>
      <c r="I16" s="9">
        <f t="shared" si="1"/>
        <v>0</v>
      </c>
      <c r="J16" s="46"/>
      <c r="K16" s="12">
        <f t="shared" si="5"/>
        <v>0</v>
      </c>
      <c r="L16" s="13">
        <f t="shared" si="2"/>
        <v>0</v>
      </c>
      <c r="M16" s="38" t="str">
        <f t="shared" si="3"/>
        <v> </v>
      </c>
      <c r="N16" s="31" t="s">
        <v>22</v>
      </c>
      <c r="O16" s="32" t="s">
        <v>13</v>
      </c>
    </row>
    <row r="17" spans="2:15" ht="12.75">
      <c r="B17" s="5">
        <f t="shared" si="4"/>
        <v>45327</v>
      </c>
      <c r="C17" s="25">
        <f t="shared" si="0"/>
        <v>45327</v>
      </c>
      <c r="D17" s="75"/>
      <c r="E17" s="41"/>
      <c r="F17" s="42"/>
      <c r="G17" s="42"/>
      <c r="H17" s="42"/>
      <c r="I17" s="9">
        <f t="shared" si="1"/>
        <v>0</v>
      </c>
      <c r="J17" s="46"/>
      <c r="K17" s="12">
        <f t="shared" si="5"/>
        <v>0</v>
      </c>
      <c r="L17" s="13">
        <f t="shared" si="2"/>
        <v>0</v>
      </c>
      <c r="M17" s="38" t="str">
        <f t="shared" si="3"/>
        <v>  </v>
      </c>
      <c r="N17" s="31" t="s">
        <v>23</v>
      </c>
      <c r="O17" s="32" t="s">
        <v>13</v>
      </c>
    </row>
    <row r="18" spans="2:15" ht="12.75">
      <c r="B18" s="5">
        <f t="shared" si="4"/>
        <v>45328</v>
      </c>
      <c r="C18" s="25">
        <f t="shared" si="0"/>
        <v>45328</v>
      </c>
      <c r="D18" s="75"/>
      <c r="E18" s="41"/>
      <c r="F18" s="42"/>
      <c r="G18" s="42"/>
      <c r="H18" s="42"/>
      <c r="I18" s="9">
        <f t="shared" si="1"/>
        <v>0</v>
      </c>
      <c r="J18" s="46"/>
      <c r="K18" s="12">
        <f t="shared" si="5"/>
        <v>0</v>
      </c>
      <c r="L18" s="13">
        <f t="shared" si="2"/>
        <v>0</v>
      </c>
      <c r="M18" s="38" t="str">
        <f t="shared" si="3"/>
        <v>  </v>
      </c>
      <c r="N18" s="31" t="s">
        <v>24</v>
      </c>
      <c r="O18" s="32" t="s">
        <v>13</v>
      </c>
    </row>
    <row r="19" spans="2:15" ht="12.75" customHeight="1" thickBot="1">
      <c r="B19" s="5">
        <f t="shared" si="4"/>
        <v>45329</v>
      </c>
      <c r="C19" s="25">
        <f t="shared" si="0"/>
        <v>45329</v>
      </c>
      <c r="D19" s="75"/>
      <c r="E19" s="41"/>
      <c r="F19" s="42"/>
      <c r="G19" s="42"/>
      <c r="H19" s="42"/>
      <c r="I19" s="9">
        <f t="shared" si="1"/>
        <v>0</v>
      </c>
      <c r="J19" s="46"/>
      <c r="K19" s="12">
        <f t="shared" si="5"/>
        <v>0</v>
      </c>
      <c r="L19" s="13">
        <f t="shared" si="2"/>
        <v>0</v>
      </c>
      <c r="M19" s="38" t="str">
        <f t="shared" si="3"/>
        <v>  </v>
      </c>
      <c r="N19" s="33" t="s">
        <v>48</v>
      </c>
      <c r="O19" s="34" t="s">
        <v>13</v>
      </c>
    </row>
    <row r="20" spans="2:15" ht="12.75" customHeight="1" thickBot="1">
      <c r="B20" s="5">
        <f t="shared" si="4"/>
        <v>45330</v>
      </c>
      <c r="C20" s="25">
        <f t="shared" si="0"/>
        <v>45330</v>
      </c>
      <c r="D20" s="75"/>
      <c r="E20" s="41"/>
      <c r="F20" s="42"/>
      <c r="G20" s="42"/>
      <c r="H20" s="42"/>
      <c r="I20" s="9">
        <f t="shared" si="1"/>
        <v>0</v>
      </c>
      <c r="J20" s="46"/>
      <c r="K20" s="12">
        <f t="shared" si="5"/>
        <v>0</v>
      </c>
      <c r="L20" s="13">
        <f t="shared" si="2"/>
        <v>0</v>
      </c>
      <c r="M20" s="38" t="str">
        <f t="shared" si="3"/>
        <v>  </v>
      </c>
      <c r="N20" s="17"/>
      <c r="O20" s="20"/>
    </row>
    <row r="21" spans="2:18" s="2" customFormat="1" ht="12.75" customHeight="1">
      <c r="B21" s="5">
        <f t="shared" si="4"/>
        <v>45331</v>
      </c>
      <c r="C21" s="48">
        <f t="shared" si="0"/>
        <v>45331</v>
      </c>
      <c r="D21" s="76"/>
      <c r="E21" s="49"/>
      <c r="F21" s="50"/>
      <c r="G21" s="50"/>
      <c r="H21" s="50"/>
      <c r="I21" s="51">
        <f t="shared" si="1"/>
        <v>0</v>
      </c>
      <c r="J21" s="46"/>
      <c r="K21" s="12">
        <f t="shared" si="5"/>
        <v>0</v>
      </c>
      <c r="L21" s="52">
        <f t="shared" si="2"/>
        <v>0</v>
      </c>
      <c r="M21" s="38" t="str">
        <f t="shared" si="3"/>
        <v> 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4"/>
        <v>45332</v>
      </c>
      <c r="C22" s="54">
        <f t="shared" si="0"/>
        <v>45332</v>
      </c>
      <c r="D22" s="77"/>
      <c r="E22" s="55"/>
      <c r="F22" s="56"/>
      <c r="G22" s="56"/>
      <c r="H22" s="56"/>
      <c r="I22" s="57">
        <f t="shared" si="1"/>
        <v>0</v>
      </c>
      <c r="J22" s="58"/>
      <c r="K22" s="12">
        <f t="shared" si="5"/>
        <v>0</v>
      </c>
      <c r="L22" s="59">
        <f t="shared" si="2"/>
        <v>0</v>
      </c>
      <c r="M22" s="38" t="str">
        <f t="shared" si="3"/>
        <v> </v>
      </c>
      <c r="N22" s="123"/>
      <c r="O22" s="124"/>
      <c r="P22" s="62"/>
      <c r="Q22" s="62"/>
      <c r="R22" s="60"/>
    </row>
    <row r="23" spans="2:18" ht="12.75" customHeight="1">
      <c r="B23" s="5">
        <f t="shared" si="4"/>
        <v>45333</v>
      </c>
      <c r="C23" s="25">
        <f t="shared" si="0"/>
        <v>45333</v>
      </c>
      <c r="D23" s="75"/>
      <c r="E23" s="41"/>
      <c r="F23" s="42"/>
      <c r="G23" s="42"/>
      <c r="H23" s="42"/>
      <c r="I23" s="9">
        <f t="shared" si="1"/>
        <v>0</v>
      </c>
      <c r="J23" s="46"/>
      <c r="K23" s="12">
        <f t="shared" si="5"/>
        <v>0</v>
      </c>
      <c r="L23" s="13">
        <f t="shared" si="2"/>
        <v>0</v>
      </c>
      <c r="M23" s="38" t="str">
        <f t="shared" si="3"/>
        <v> </v>
      </c>
      <c r="N23" s="138"/>
      <c r="O23" s="139"/>
      <c r="P23" s="4"/>
      <c r="Q23" s="4"/>
      <c r="R23" s="3"/>
    </row>
    <row r="24" spans="2:18" ht="12.75" customHeight="1">
      <c r="B24" s="5">
        <f t="shared" si="4"/>
        <v>45334</v>
      </c>
      <c r="C24" s="25">
        <f t="shared" si="0"/>
        <v>45334</v>
      </c>
      <c r="D24" s="75"/>
      <c r="E24" s="41"/>
      <c r="F24" s="42"/>
      <c r="G24" s="42"/>
      <c r="H24" s="42"/>
      <c r="I24" s="9">
        <f t="shared" si="1"/>
        <v>0</v>
      </c>
      <c r="J24" s="46"/>
      <c r="K24" s="12">
        <f t="shared" si="5"/>
        <v>0</v>
      </c>
      <c r="L24" s="13">
        <f t="shared" si="2"/>
        <v>0</v>
      </c>
      <c r="M24" s="38" t="str">
        <f t="shared" si="3"/>
        <v> 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4"/>
        <v>45335</v>
      </c>
      <c r="C25" s="25">
        <f t="shared" si="0"/>
        <v>45335</v>
      </c>
      <c r="D25" s="75"/>
      <c r="E25" s="41"/>
      <c r="F25" s="42"/>
      <c r="G25" s="42"/>
      <c r="H25" s="42"/>
      <c r="I25" s="9">
        <f t="shared" si="1"/>
        <v>0</v>
      </c>
      <c r="J25" s="46"/>
      <c r="K25" s="12">
        <f t="shared" si="5"/>
        <v>0</v>
      </c>
      <c r="L25" s="13">
        <f t="shared" si="2"/>
        <v>0</v>
      </c>
      <c r="M25" s="38" t="str">
        <f t="shared" si="3"/>
        <v> 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4"/>
        <v>45336</v>
      </c>
      <c r="C26" s="25">
        <f t="shared" si="0"/>
        <v>45336</v>
      </c>
      <c r="D26" s="75"/>
      <c r="E26" s="41"/>
      <c r="F26" s="42"/>
      <c r="G26" s="42"/>
      <c r="H26" s="42"/>
      <c r="I26" s="9">
        <f t="shared" si="1"/>
        <v>0</v>
      </c>
      <c r="J26" s="46"/>
      <c r="K26" s="12">
        <f t="shared" si="5"/>
        <v>0</v>
      </c>
      <c r="L26" s="13">
        <f t="shared" si="2"/>
        <v>0</v>
      </c>
      <c r="M26" s="38" t="str">
        <f t="shared" si="3"/>
        <v>  </v>
      </c>
      <c r="N26" s="103"/>
      <c r="O26" s="105"/>
      <c r="P26" s="4"/>
      <c r="Q26" s="4"/>
      <c r="R26" s="3"/>
    </row>
    <row r="27" spans="2:18" ht="12.75" customHeight="1">
      <c r="B27" s="5">
        <f t="shared" si="4"/>
        <v>45337</v>
      </c>
      <c r="C27" s="25">
        <f t="shared" si="0"/>
        <v>45337</v>
      </c>
      <c r="D27" s="75"/>
      <c r="E27" s="41"/>
      <c r="F27" s="42"/>
      <c r="G27" s="42"/>
      <c r="H27" s="42"/>
      <c r="I27" s="9">
        <f t="shared" si="1"/>
        <v>0</v>
      </c>
      <c r="J27" s="46"/>
      <c r="K27" s="12">
        <f t="shared" si="5"/>
        <v>0</v>
      </c>
      <c r="L27" s="13">
        <f t="shared" si="2"/>
        <v>0</v>
      </c>
      <c r="M27" s="38" t="str">
        <f t="shared" si="3"/>
        <v> 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4"/>
        <v>45338</v>
      </c>
      <c r="C28" s="25">
        <f t="shared" si="0"/>
        <v>45338</v>
      </c>
      <c r="D28" s="75"/>
      <c r="E28" s="41"/>
      <c r="F28" s="42"/>
      <c r="G28" s="42"/>
      <c r="H28" s="42"/>
      <c r="I28" s="9">
        <f t="shared" si="1"/>
        <v>0</v>
      </c>
      <c r="J28" s="46"/>
      <c r="K28" s="12">
        <f t="shared" si="5"/>
        <v>0</v>
      </c>
      <c r="L28" s="13">
        <f t="shared" si="2"/>
        <v>0</v>
      </c>
      <c r="M28" s="38" t="str">
        <f t="shared" si="3"/>
        <v>  </v>
      </c>
      <c r="N28" s="103"/>
      <c r="O28" s="105"/>
      <c r="P28" s="4"/>
      <c r="Q28" s="4"/>
      <c r="R28" s="3"/>
    </row>
    <row r="29" spans="2:18" ht="12.75" customHeight="1">
      <c r="B29" s="5">
        <f t="shared" si="4"/>
        <v>45339</v>
      </c>
      <c r="C29" s="25">
        <f t="shared" si="0"/>
        <v>45339</v>
      </c>
      <c r="D29" s="75"/>
      <c r="E29" s="41"/>
      <c r="F29" s="42"/>
      <c r="G29" s="42"/>
      <c r="H29" s="42"/>
      <c r="I29" s="9">
        <f t="shared" si="1"/>
        <v>0</v>
      </c>
      <c r="J29" s="46"/>
      <c r="K29" s="12">
        <f t="shared" si="5"/>
        <v>0</v>
      </c>
      <c r="L29" s="13">
        <f t="shared" si="2"/>
        <v>0</v>
      </c>
      <c r="M29" s="38" t="str">
        <f t="shared" si="3"/>
        <v> </v>
      </c>
      <c r="N29" s="138"/>
      <c r="O29" s="139"/>
      <c r="P29" s="4"/>
      <c r="Q29" s="4"/>
      <c r="R29" s="3"/>
    </row>
    <row r="30" spans="2:18" ht="12.75" customHeight="1">
      <c r="B30" s="5">
        <f t="shared" si="4"/>
        <v>45340</v>
      </c>
      <c r="C30" s="25">
        <f t="shared" si="0"/>
        <v>45340</v>
      </c>
      <c r="D30" s="75"/>
      <c r="E30" s="41"/>
      <c r="F30" s="42"/>
      <c r="G30" s="42"/>
      <c r="H30" s="42"/>
      <c r="I30" s="9">
        <f t="shared" si="1"/>
        <v>0</v>
      </c>
      <c r="J30" s="46"/>
      <c r="K30" s="12">
        <f t="shared" si="5"/>
        <v>0</v>
      </c>
      <c r="L30" s="13">
        <f t="shared" si="2"/>
        <v>0</v>
      </c>
      <c r="M30" s="38" t="str">
        <f t="shared" si="3"/>
        <v> </v>
      </c>
      <c r="N30" s="136"/>
      <c r="O30" s="137"/>
      <c r="P30" s="3"/>
      <c r="Q30" s="3"/>
      <c r="R30" s="3"/>
    </row>
    <row r="31" spans="2:15" ht="12.75" customHeight="1">
      <c r="B31" s="5">
        <f t="shared" si="4"/>
        <v>45341</v>
      </c>
      <c r="C31" s="25">
        <f t="shared" si="0"/>
        <v>45341</v>
      </c>
      <c r="D31" s="75"/>
      <c r="E31" s="41"/>
      <c r="F31" s="42"/>
      <c r="G31" s="42"/>
      <c r="H31" s="42"/>
      <c r="I31" s="9">
        <f t="shared" si="1"/>
        <v>0</v>
      </c>
      <c r="J31" s="46"/>
      <c r="K31" s="12">
        <f t="shared" si="5"/>
        <v>0</v>
      </c>
      <c r="L31" s="13">
        <f t="shared" si="2"/>
        <v>0</v>
      </c>
      <c r="M31" s="38" t="str">
        <f t="shared" si="3"/>
        <v>  </v>
      </c>
      <c r="N31" s="103"/>
      <c r="O31" s="105"/>
    </row>
    <row r="32" spans="2:15" ht="12.75" customHeight="1">
      <c r="B32" s="5">
        <f t="shared" si="4"/>
        <v>45342</v>
      </c>
      <c r="C32" s="25">
        <f t="shared" si="0"/>
        <v>45342</v>
      </c>
      <c r="D32" s="75"/>
      <c r="E32" s="41"/>
      <c r="F32" s="42"/>
      <c r="G32" s="42"/>
      <c r="H32" s="42"/>
      <c r="I32" s="9">
        <f t="shared" si="1"/>
        <v>0</v>
      </c>
      <c r="J32" s="46"/>
      <c r="K32" s="12">
        <f t="shared" si="5"/>
        <v>0</v>
      </c>
      <c r="L32" s="13">
        <f t="shared" si="2"/>
        <v>0</v>
      </c>
      <c r="M32" s="38" t="str">
        <f t="shared" si="3"/>
        <v>  </v>
      </c>
      <c r="N32" s="103"/>
      <c r="O32" s="105"/>
    </row>
    <row r="33" spans="2:15" ht="12.75" customHeight="1">
      <c r="B33" s="5">
        <f t="shared" si="4"/>
        <v>45343</v>
      </c>
      <c r="C33" s="25">
        <f t="shared" si="0"/>
        <v>45343</v>
      </c>
      <c r="D33" s="75"/>
      <c r="E33" s="41"/>
      <c r="F33" s="42"/>
      <c r="G33" s="42"/>
      <c r="H33" s="42"/>
      <c r="I33" s="9">
        <f t="shared" si="1"/>
        <v>0</v>
      </c>
      <c r="J33" s="46"/>
      <c r="K33" s="12">
        <f t="shared" si="5"/>
        <v>0</v>
      </c>
      <c r="L33" s="13">
        <f t="shared" si="2"/>
        <v>0</v>
      </c>
      <c r="M33" s="38" t="str">
        <f t="shared" si="3"/>
        <v>  </v>
      </c>
      <c r="N33" s="103"/>
      <c r="O33" s="105"/>
    </row>
    <row r="34" spans="2:15" ht="12.75" customHeight="1">
      <c r="B34" s="5">
        <f t="shared" si="4"/>
        <v>45344</v>
      </c>
      <c r="C34" s="25">
        <f t="shared" si="0"/>
        <v>45344</v>
      </c>
      <c r="D34" s="75"/>
      <c r="E34" s="41"/>
      <c r="F34" s="42"/>
      <c r="G34" s="42"/>
      <c r="H34" s="42"/>
      <c r="I34" s="9">
        <f t="shared" si="1"/>
        <v>0</v>
      </c>
      <c r="J34" s="46"/>
      <c r="K34" s="12">
        <f t="shared" si="5"/>
        <v>0</v>
      </c>
      <c r="L34" s="13">
        <f t="shared" si="2"/>
        <v>0</v>
      </c>
      <c r="M34" s="38" t="str">
        <f t="shared" si="3"/>
        <v>  </v>
      </c>
      <c r="N34" s="103"/>
      <c r="O34" s="105"/>
    </row>
    <row r="35" spans="2:15" ht="12.75" customHeight="1">
      <c r="B35" s="5">
        <f t="shared" si="4"/>
        <v>45345</v>
      </c>
      <c r="C35" s="25">
        <f t="shared" si="0"/>
        <v>45345</v>
      </c>
      <c r="D35" s="75"/>
      <c r="E35" s="41"/>
      <c r="F35" s="42"/>
      <c r="G35" s="42"/>
      <c r="H35" s="42"/>
      <c r="I35" s="9">
        <f t="shared" si="1"/>
        <v>0</v>
      </c>
      <c r="J35" s="46"/>
      <c r="K35" s="12">
        <f t="shared" si="5"/>
        <v>0</v>
      </c>
      <c r="L35" s="13">
        <f t="shared" si="2"/>
        <v>0</v>
      </c>
      <c r="M35" s="38" t="str">
        <f t="shared" si="3"/>
        <v>  </v>
      </c>
      <c r="N35" s="103"/>
      <c r="O35" s="105"/>
    </row>
    <row r="36" spans="2:15" ht="12.75" customHeight="1">
      <c r="B36" s="5">
        <f t="shared" si="4"/>
        <v>45346</v>
      </c>
      <c r="C36" s="25">
        <f t="shared" si="0"/>
        <v>45346</v>
      </c>
      <c r="D36" s="75"/>
      <c r="E36" s="41"/>
      <c r="F36" s="42"/>
      <c r="G36" s="42"/>
      <c r="H36" s="42"/>
      <c r="I36" s="9">
        <f t="shared" si="1"/>
        <v>0</v>
      </c>
      <c r="J36" s="46"/>
      <c r="K36" s="12">
        <f t="shared" si="5"/>
        <v>0</v>
      </c>
      <c r="L36" s="13">
        <f t="shared" si="2"/>
        <v>0</v>
      </c>
      <c r="M36" s="38" t="str">
        <f t="shared" si="3"/>
        <v> </v>
      </c>
      <c r="N36" s="103"/>
      <c r="O36" s="105"/>
    </row>
    <row r="37" spans="2:15" ht="12.75" customHeight="1">
      <c r="B37" s="5">
        <f t="shared" si="4"/>
        <v>45347</v>
      </c>
      <c r="C37" s="25">
        <f t="shared" si="0"/>
        <v>45347</v>
      </c>
      <c r="D37" s="75"/>
      <c r="E37" s="41"/>
      <c r="F37" s="42"/>
      <c r="G37" s="42"/>
      <c r="H37" s="42"/>
      <c r="I37" s="9">
        <f t="shared" si="1"/>
        <v>0</v>
      </c>
      <c r="J37" s="46"/>
      <c r="K37" s="12">
        <f t="shared" si="5"/>
        <v>0</v>
      </c>
      <c r="L37" s="13">
        <f t="shared" si="2"/>
        <v>0</v>
      </c>
      <c r="M37" s="38" t="str">
        <f t="shared" si="3"/>
        <v> </v>
      </c>
      <c r="N37" s="103"/>
      <c r="O37" s="105"/>
    </row>
    <row r="38" spans="2:15" ht="12.75" customHeight="1">
      <c r="B38" s="5">
        <f t="shared" si="4"/>
        <v>45348</v>
      </c>
      <c r="C38" s="25">
        <f t="shared" si="0"/>
        <v>45348</v>
      </c>
      <c r="D38" s="75"/>
      <c r="E38" s="41"/>
      <c r="F38" s="42"/>
      <c r="G38" s="42"/>
      <c r="H38" s="42"/>
      <c r="I38" s="9">
        <f t="shared" si="1"/>
        <v>0</v>
      </c>
      <c r="J38" s="46"/>
      <c r="K38" s="12">
        <f t="shared" si="5"/>
        <v>0</v>
      </c>
      <c r="L38" s="13">
        <f t="shared" si="2"/>
        <v>0</v>
      </c>
      <c r="M38" s="38" t="str">
        <f t="shared" si="3"/>
        <v>  </v>
      </c>
      <c r="N38" s="103"/>
      <c r="O38" s="105"/>
    </row>
    <row r="39" spans="2:15" ht="12.75" customHeight="1">
      <c r="B39" s="5">
        <f t="shared" si="4"/>
        <v>45349</v>
      </c>
      <c r="C39" s="25">
        <f t="shared" si="0"/>
        <v>45349</v>
      </c>
      <c r="D39" s="75"/>
      <c r="E39" s="41"/>
      <c r="F39" s="42"/>
      <c r="G39" s="42"/>
      <c r="H39" s="42"/>
      <c r="I39" s="9">
        <f t="shared" si="1"/>
        <v>0</v>
      </c>
      <c r="J39" s="46"/>
      <c r="K39" s="12">
        <f t="shared" si="5"/>
        <v>0</v>
      </c>
      <c r="L39" s="13">
        <f t="shared" si="2"/>
        <v>0</v>
      </c>
      <c r="M39" s="38" t="str">
        <f t="shared" si="3"/>
        <v>  </v>
      </c>
      <c r="N39" s="138"/>
      <c r="O39" s="139"/>
    </row>
    <row r="40" spans="2:15" ht="12.75" customHeight="1">
      <c r="B40" s="5">
        <f t="shared" si="4"/>
        <v>45350</v>
      </c>
      <c r="C40" s="25">
        <f t="shared" si="0"/>
        <v>45350</v>
      </c>
      <c r="D40" s="75"/>
      <c r="E40" s="41"/>
      <c r="F40" s="42"/>
      <c r="G40" s="42"/>
      <c r="H40" s="42"/>
      <c r="I40" s="9">
        <f>ROUND(20*24*(F40-E40-(H40-G40)),0)/20</f>
        <v>0</v>
      </c>
      <c r="J40" s="46"/>
      <c r="K40" s="12">
        <f>IF(OR(J40=$N$13,J40=$N$14),ROUND(20*$G$6/5,1)/20,0)</f>
        <v>0</v>
      </c>
      <c r="L40" s="13">
        <f>I40+K40</f>
        <v>0</v>
      </c>
      <c r="M40" s="38" t="str">
        <f t="shared" si="3"/>
        <v>  </v>
      </c>
      <c r="N40" s="92"/>
      <c r="O40" s="93"/>
    </row>
    <row r="41" spans="2:15" ht="12.75" customHeight="1" thickBot="1">
      <c r="B41" s="5">
        <f t="shared" si="4"/>
        <v>45351</v>
      </c>
      <c r="C41" s="25">
        <f t="shared" si="0"/>
        <v>45351</v>
      </c>
      <c r="D41" s="78"/>
      <c r="E41" s="43"/>
      <c r="F41" s="44"/>
      <c r="G41" s="44"/>
      <c r="H41" s="44"/>
      <c r="I41" s="10">
        <f>ROUND(20*24*(F41-E41-(H41-G41)),0)/20</f>
        <v>0</v>
      </c>
      <c r="J41" s="47"/>
      <c r="K41" s="10">
        <f>IF(OR(J41=$N$13,J41=$N$14),ROUND(20*$G$6/5,1)/20,0)</f>
        <v>0</v>
      </c>
      <c r="L41" s="14">
        <f>I41+K41</f>
        <v>0</v>
      </c>
      <c r="M41" s="38" t="str">
        <f>IF(OR(AND(OR(WEEKDAY($B41,2)=6,WEEKDAY($B41,2)=7),$D41=""),AND(WEEKDAY($B41,2)&lt;&gt;6,WEEKDAY($B41,2)&lt;&gt;7,$D41&lt;&gt;""))," ","  ")</f>
        <v>  </v>
      </c>
      <c r="N41" s="90"/>
      <c r="O41" s="91"/>
    </row>
    <row r="42" spans="2:15" ht="12.75" customHeight="1">
      <c r="B42" s="68"/>
      <c r="C42" s="63"/>
      <c r="D42" s="64"/>
      <c r="E42" s="65"/>
      <c r="F42" s="65"/>
      <c r="G42" s="65"/>
      <c r="H42" s="65"/>
      <c r="I42" s="66"/>
      <c r="J42" s="67"/>
      <c r="K42" s="66"/>
      <c r="L42" s="66"/>
      <c r="M42" s="38"/>
      <c r="N42" s="103"/>
      <c r="O42" s="105"/>
    </row>
    <row r="43" spans="2:15" ht="12.75" customHeight="1">
      <c r="B43" s="68"/>
      <c r="C43" s="63"/>
      <c r="D43" s="64"/>
      <c r="E43" s="65"/>
      <c r="F43" s="65"/>
      <c r="G43" s="65"/>
      <c r="H43" s="65"/>
      <c r="I43" s="66"/>
      <c r="J43" s="67"/>
      <c r="K43" s="66"/>
      <c r="L43" s="66"/>
      <c r="M43" s="38"/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SUM(L12:L41)</f>
        <v>-193.2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COUNTIF(M13:M41,"??")*$G$6/5</f>
        <v>176.4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-369.6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58">
    <mergeCell ref="J4:K4"/>
    <mergeCell ref="L4:N4"/>
    <mergeCell ref="J5:K5"/>
    <mergeCell ref="L5:N5"/>
    <mergeCell ref="B12:D12"/>
    <mergeCell ref="N34:O34"/>
    <mergeCell ref="N21:O22"/>
    <mergeCell ref="N23:O23"/>
    <mergeCell ref="N24:O24"/>
    <mergeCell ref="N25:O25"/>
    <mergeCell ref="N35:O35"/>
    <mergeCell ref="N36:O36"/>
    <mergeCell ref="N37:O37"/>
    <mergeCell ref="J46:K46"/>
    <mergeCell ref="N46:O46"/>
    <mergeCell ref="J47:K47"/>
    <mergeCell ref="N47:O47"/>
    <mergeCell ref="N42:O42"/>
    <mergeCell ref="N43:O43"/>
    <mergeCell ref="N44:O44"/>
    <mergeCell ref="J45:K45"/>
    <mergeCell ref="N38:O38"/>
    <mergeCell ref="N39:O39"/>
    <mergeCell ref="N45:O45"/>
    <mergeCell ref="N28:O28"/>
    <mergeCell ref="N29:O29"/>
    <mergeCell ref="N30:O30"/>
    <mergeCell ref="N31:O31"/>
    <mergeCell ref="N32:O32"/>
    <mergeCell ref="N33:O33"/>
    <mergeCell ref="N26:O26"/>
    <mergeCell ref="N27:O27"/>
    <mergeCell ref="I10:I11"/>
    <mergeCell ref="J10:J11"/>
    <mergeCell ref="K10:K11"/>
    <mergeCell ref="L10:L11"/>
    <mergeCell ref="N10:N11"/>
    <mergeCell ref="O10:O11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B49:E49"/>
    <mergeCell ref="F49:I49"/>
    <mergeCell ref="K49:M49"/>
    <mergeCell ref="N49:O49"/>
    <mergeCell ref="B2:O2"/>
    <mergeCell ref="B4:F4"/>
    <mergeCell ref="G4:I4"/>
    <mergeCell ref="B5:F5"/>
    <mergeCell ref="G5:I5"/>
    <mergeCell ref="B6:F6"/>
  </mergeCells>
  <conditionalFormatting sqref="E13:H39 J13:J39">
    <cfRule type="expression" priority="5" dxfId="1" stopIfTrue="1">
      <formula>($M13=" ")</formula>
    </cfRule>
  </conditionalFormatting>
  <conditionalFormatting sqref="L47">
    <cfRule type="expression" priority="4" dxfId="0" stopIfTrue="1">
      <formula>($L$47&lt;0)</formula>
    </cfRule>
  </conditionalFormatting>
  <conditionalFormatting sqref="J41 E41:H41">
    <cfRule type="expression" priority="3" dxfId="1" stopIfTrue="1">
      <formula>($M41=" ")</formula>
    </cfRule>
  </conditionalFormatting>
  <conditionalFormatting sqref="E40:H40 J40">
    <cfRule type="expression" priority="1" dxfId="1" stopIfTrue="1">
      <formula>($M40=" ")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5">
      <selection activeCell="L46" sqref="L46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DATE(G7,3,1)</f>
        <v>45352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Februar!L47</f>
        <v>-369.6</v>
      </c>
      <c r="M12" s="22"/>
      <c r="N12" s="81"/>
      <c r="O12" s="82"/>
    </row>
    <row r="13" spans="2:15" ht="12.75">
      <c r="B13" s="26">
        <f>G8</f>
        <v>45352</v>
      </c>
      <c r="C13" s="27">
        <f>B13</f>
        <v>45352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 aca="true" t="shared" si="0" ref="K13:K43"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 </v>
      </c>
      <c r="N13" s="29" t="s">
        <v>19</v>
      </c>
      <c r="O13" s="30" t="s">
        <v>12</v>
      </c>
    </row>
    <row r="14" spans="2:15" ht="12.75">
      <c r="B14" s="5">
        <f>B13+1</f>
        <v>45353</v>
      </c>
      <c r="C14" s="25">
        <f aca="true" t="shared" si="1" ref="C14:C43">B14</f>
        <v>45353</v>
      </c>
      <c r="D14" s="75"/>
      <c r="E14" s="41"/>
      <c r="F14" s="42"/>
      <c r="G14" s="42"/>
      <c r="H14" s="42"/>
      <c r="I14" s="9">
        <f aca="true" t="shared" si="2" ref="I14:I43">ROUND(20*24*(F14-E14-(H14-G14)),0)/20</f>
        <v>0</v>
      </c>
      <c r="J14" s="46"/>
      <c r="K14" s="12">
        <f t="shared" si="0"/>
        <v>0</v>
      </c>
      <c r="L14" s="13">
        <f aca="true" t="shared" si="3" ref="L14:L43">I14+K14</f>
        <v>0</v>
      </c>
      <c r="M14" s="38" t="str">
        <f aca="true" t="shared" si="4" ref="M14:M43">IF(OR(AND(OR(WEEKDAY($B14,2)=6,WEEKDAY($B14,2)=7),$D14=""),AND(WEEKDAY($B14,2)&lt;&gt;6,WEEKDAY($B14,2)&lt;&gt;7,$D14&lt;&gt;""))," ","  ")</f>
        <v>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45354</v>
      </c>
      <c r="C15" s="25">
        <f t="shared" si="1"/>
        <v>45354</v>
      </c>
      <c r="D15" s="75"/>
      <c r="E15" s="41"/>
      <c r="F15" s="42"/>
      <c r="G15" s="42"/>
      <c r="H15" s="42"/>
      <c r="I15" s="9">
        <f t="shared" si="2"/>
        <v>0</v>
      </c>
      <c r="J15" s="46"/>
      <c r="K15" s="12">
        <f t="shared" si="0"/>
        <v>0</v>
      </c>
      <c r="L15" s="13">
        <f t="shared" si="3"/>
        <v>0</v>
      </c>
      <c r="M15" s="38" t="str">
        <f t="shared" si="4"/>
        <v> </v>
      </c>
      <c r="N15" s="31" t="s">
        <v>21</v>
      </c>
      <c r="O15" s="32" t="s">
        <v>13</v>
      </c>
    </row>
    <row r="16" spans="2:15" ht="12.75">
      <c r="B16" s="5">
        <f t="shared" si="5"/>
        <v>45355</v>
      </c>
      <c r="C16" s="25">
        <f t="shared" si="1"/>
        <v>45355</v>
      </c>
      <c r="D16" s="75"/>
      <c r="E16" s="41"/>
      <c r="F16" s="42"/>
      <c r="G16" s="42"/>
      <c r="H16" s="42"/>
      <c r="I16" s="9">
        <f t="shared" si="2"/>
        <v>0</v>
      </c>
      <c r="J16" s="46"/>
      <c r="K16" s="12">
        <f t="shared" si="0"/>
        <v>0</v>
      </c>
      <c r="L16" s="13">
        <f t="shared" si="3"/>
        <v>0</v>
      </c>
      <c r="M16" s="38" t="str">
        <f t="shared" si="4"/>
        <v>  </v>
      </c>
      <c r="N16" s="31" t="s">
        <v>22</v>
      </c>
      <c r="O16" s="32" t="s">
        <v>13</v>
      </c>
    </row>
    <row r="17" spans="2:15" ht="12.75">
      <c r="B17" s="5">
        <f t="shared" si="5"/>
        <v>45356</v>
      </c>
      <c r="C17" s="25">
        <f t="shared" si="1"/>
        <v>45356</v>
      </c>
      <c r="D17" s="75"/>
      <c r="E17" s="41"/>
      <c r="F17" s="42"/>
      <c r="G17" s="42"/>
      <c r="H17" s="42"/>
      <c r="I17" s="9">
        <f t="shared" si="2"/>
        <v>0</v>
      </c>
      <c r="J17" s="46"/>
      <c r="K17" s="12">
        <f t="shared" si="0"/>
        <v>0</v>
      </c>
      <c r="L17" s="13">
        <f t="shared" si="3"/>
        <v>0</v>
      </c>
      <c r="M17" s="38" t="str">
        <f t="shared" si="4"/>
        <v>  </v>
      </c>
      <c r="N17" s="31" t="s">
        <v>23</v>
      </c>
      <c r="O17" s="32" t="s">
        <v>13</v>
      </c>
    </row>
    <row r="18" spans="2:15" ht="12.75">
      <c r="B18" s="5">
        <f t="shared" si="5"/>
        <v>45357</v>
      </c>
      <c r="C18" s="25">
        <f t="shared" si="1"/>
        <v>45357</v>
      </c>
      <c r="D18" s="75"/>
      <c r="E18" s="41"/>
      <c r="F18" s="42"/>
      <c r="G18" s="42"/>
      <c r="H18" s="42"/>
      <c r="I18" s="9">
        <f t="shared" si="2"/>
        <v>0</v>
      </c>
      <c r="J18" s="46"/>
      <c r="K18" s="12">
        <f t="shared" si="0"/>
        <v>0</v>
      </c>
      <c r="L18" s="13">
        <f t="shared" si="3"/>
        <v>0</v>
      </c>
      <c r="M18" s="38" t="str">
        <f t="shared" si="4"/>
        <v> 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45358</v>
      </c>
      <c r="C19" s="25">
        <f t="shared" si="1"/>
        <v>45358</v>
      </c>
      <c r="D19" s="75"/>
      <c r="E19" s="41"/>
      <c r="F19" s="42"/>
      <c r="G19" s="42"/>
      <c r="H19" s="42"/>
      <c r="I19" s="9">
        <f t="shared" si="2"/>
        <v>0</v>
      </c>
      <c r="J19" s="46"/>
      <c r="K19" s="12">
        <f t="shared" si="0"/>
        <v>0</v>
      </c>
      <c r="L19" s="13">
        <f t="shared" si="3"/>
        <v>0</v>
      </c>
      <c r="M19" s="38" t="str">
        <f t="shared" si="4"/>
        <v> 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45359</v>
      </c>
      <c r="C20" s="25">
        <f t="shared" si="1"/>
        <v>45359</v>
      </c>
      <c r="D20" s="75"/>
      <c r="E20" s="41"/>
      <c r="F20" s="42"/>
      <c r="G20" s="42"/>
      <c r="H20" s="42"/>
      <c r="I20" s="9">
        <f t="shared" si="2"/>
        <v>0</v>
      </c>
      <c r="J20" s="46"/>
      <c r="K20" s="12">
        <f t="shared" si="0"/>
        <v>0</v>
      </c>
      <c r="L20" s="13">
        <f t="shared" si="3"/>
        <v>0</v>
      </c>
      <c r="M20" s="38" t="str">
        <f t="shared" si="4"/>
        <v>  </v>
      </c>
      <c r="N20" s="17"/>
      <c r="O20" s="20"/>
    </row>
    <row r="21" spans="2:18" s="2" customFormat="1" ht="12.75" customHeight="1">
      <c r="B21" s="5">
        <f t="shared" si="5"/>
        <v>45360</v>
      </c>
      <c r="C21" s="48">
        <f t="shared" si="1"/>
        <v>45360</v>
      </c>
      <c r="D21" s="76"/>
      <c r="E21" s="49"/>
      <c r="F21" s="50"/>
      <c r="G21" s="50"/>
      <c r="H21" s="50"/>
      <c r="I21" s="51">
        <f t="shared" si="2"/>
        <v>0</v>
      </c>
      <c r="J21" s="46"/>
      <c r="K21" s="12">
        <f t="shared" si="0"/>
        <v>0</v>
      </c>
      <c r="L21" s="52">
        <f t="shared" si="3"/>
        <v>0</v>
      </c>
      <c r="M21" s="38" t="str">
        <f t="shared" si="4"/>
        <v>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45361</v>
      </c>
      <c r="C22" s="54">
        <f t="shared" si="1"/>
        <v>45361</v>
      </c>
      <c r="D22" s="77"/>
      <c r="E22" s="55"/>
      <c r="F22" s="56"/>
      <c r="G22" s="56"/>
      <c r="H22" s="56"/>
      <c r="I22" s="57">
        <f t="shared" si="2"/>
        <v>0</v>
      </c>
      <c r="J22" s="58"/>
      <c r="K22" s="12">
        <f t="shared" si="0"/>
        <v>0</v>
      </c>
      <c r="L22" s="59">
        <f t="shared" si="3"/>
        <v>0</v>
      </c>
      <c r="M22" s="38" t="str">
        <f t="shared" si="4"/>
        <v>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45362</v>
      </c>
      <c r="C23" s="25">
        <f t="shared" si="1"/>
        <v>45362</v>
      </c>
      <c r="D23" s="75"/>
      <c r="E23" s="41"/>
      <c r="F23" s="42"/>
      <c r="G23" s="42"/>
      <c r="H23" s="42"/>
      <c r="I23" s="9">
        <f t="shared" si="2"/>
        <v>0</v>
      </c>
      <c r="J23" s="46"/>
      <c r="K23" s="12">
        <f t="shared" si="0"/>
        <v>0</v>
      </c>
      <c r="L23" s="13">
        <f t="shared" si="3"/>
        <v>0</v>
      </c>
      <c r="M23" s="38" t="str">
        <f t="shared" si="4"/>
        <v> 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45363</v>
      </c>
      <c r="C24" s="25">
        <f t="shared" si="1"/>
        <v>45363</v>
      </c>
      <c r="D24" s="75"/>
      <c r="E24" s="41"/>
      <c r="F24" s="42"/>
      <c r="G24" s="42"/>
      <c r="H24" s="42"/>
      <c r="I24" s="9">
        <f t="shared" si="2"/>
        <v>0</v>
      </c>
      <c r="J24" s="46"/>
      <c r="K24" s="12">
        <f t="shared" si="0"/>
        <v>0</v>
      </c>
      <c r="L24" s="13">
        <f t="shared" si="3"/>
        <v>0</v>
      </c>
      <c r="M24" s="38" t="str">
        <f t="shared" si="4"/>
        <v> 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45364</v>
      </c>
      <c r="C25" s="25">
        <f t="shared" si="1"/>
        <v>45364</v>
      </c>
      <c r="D25" s="75"/>
      <c r="E25" s="41"/>
      <c r="F25" s="42"/>
      <c r="G25" s="42"/>
      <c r="H25" s="42"/>
      <c r="I25" s="9">
        <f t="shared" si="2"/>
        <v>0</v>
      </c>
      <c r="J25" s="46"/>
      <c r="K25" s="12">
        <f t="shared" si="0"/>
        <v>0</v>
      </c>
      <c r="L25" s="13">
        <f t="shared" si="3"/>
        <v>0</v>
      </c>
      <c r="M25" s="38" t="str">
        <f t="shared" si="4"/>
        <v> 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45365</v>
      </c>
      <c r="C26" s="25">
        <f t="shared" si="1"/>
        <v>45365</v>
      </c>
      <c r="D26" s="75"/>
      <c r="E26" s="41"/>
      <c r="F26" s="42"/>
      <c r="G26" s="42"/>
      <c r="H26" s="42"/>
      <c r="I26" s="9">
        <f t="shared" si="2"/>
        <v>0</v>
      </c>
      <c r="J26" s="46"/>
      <c r="K26" s="12">
        <f t="shared" si="0"/>
        <v>0</v>
      </c>
      <c r="L26" s="13">
        <f t="shared" si="3"/>
        <v>0</v>
      </c>
      <c r="M26" s="38" t="str">
        <f t="shared" si="4"/>
        <v> 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45366</v>
      </c>
      <c r="C27" s="25">
        <f t="shared" si="1"/>
        <v>45366</v>
      </c>
      <c r="D27" s="75"/>
      <c r="E27" s="41"/>
      <c r="F27" s="42"/>
      <c r="G27" s="42"/>
      <c r="H27" s="42"/>
      <c r="I27" s="9">
        <f t="shared" si="2"/>
        <v>0</v>
      </c>
      <c r="J27" s="46"/>
      <c r="K27" s="12">
        <f t="shared" si="0"/>
        <v>0</v>
      </c>
      <c r="L27" s="13">
        <f t="shared" si="3"/>
        <v>0</v>
      </c>
      <c r="M27" s="38" t="str">
        <f t="shared" si="4"/>
        <v> 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45367</v>
      </c>
      <c r="C28" s="25">
        <f t="shared" si="1"/>
        <v>45367</v>
      </c>
      <c r="D28" s="75"/>
      <c r="E28" s="41"/>
      <c r="F28" s="42"/>
      <c r="G28" s="42"/>
      <c r="H28" s="42"/>
      <c r="I28" s="9">
        <f t="shared" si="2"/>
        <v>0</v>
      </c>
      <c r="J28" s="46"/>
      <c r="K28" s="12">
        <f t="shared" si="0"/>
        <v>0</v>
      </c>
      <c r="L28" s="13">
        <f t="shared" si="3"/>
        <v>0</v>
      </c>
      <c r="M28" s="38" t="str">
        <f t="shared" si="4"/>
        <v>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45368</v>
      </c>
      <c r="C29" s="25">
        <f t="shared" si="1"/>
        <v>45368</v>
      </c>
      <c r="D29" s="75"/>
      <c r="E29" s="41"/>
      <c r="F29" s="42"/>
      <c r="G29" s="42"/>
      <c r="H29" s="42"/>
      <c r="I29" s="9">
        <f t="shared" si="2"/>
        <v>0</v>
      </c>
      <c r="J29" s="46"/>
      <c r="K29" s="12">
        <f t="shared" si="0"/>
        <v>0</v>
      </c>
      <c r="L29" s="13">
        <f t="shared" si="3"/>
        <v>0</v>
      </c>
      <c r="M29" s="38" t="str">
        <f t="shared" si="4"/>
        <v>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45369</v>
      </c>
      <c r="C30" s="25">
        <f t="shared" si="1"/>
        <v>45369</v>
      </c>
      <c r="D30" s="75"/>
      <c r="E30" s="41"/>
      <c r="F30" s="42"/>
      <c r="G30" s="42"/>
      <c r="H30" s="42"/>
      <c r="I30" s="9">
        <f t="shared" si="2"/>
        <v>0</v>
      </c>
      <c r="J30" s="46"/>
      <c r="K30" s="12">
        <f t="shared" si="0"/>
        <v>0</v>
      </c>
      <c r="L30" s="13">
        <f t="shared" si="3"/>
        <v>0</v>
      </c>
      <c r="M30" s="38" t="str">
        <f t="shared" si="4"/>
        <v> 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45370</v>
      </c>
      <c r="C31" s="25">
        <f t="shared" si="1"/>
        <v>45370</v>
      </c>
      <c r="D31" s="75"/>
      <c r="E31" s="41"/>
      <c r="F31" s="42"/>
      <c r="G31" s="42"/>
      <c r="H31" s="42"/>
      <c r="I31" s="9">
        <f t="shared" si="2"/>
        <v>0</v>
      </c>
      <c r="J31" s="46"/>
      <c r="K31" s="12">
        <f t="shared" si="0"/>
        <v>0</v>
      </c>
      <c r="L31" s="13">
        <f t="shared" si="3"/>
        <v>0</v>
      </c>
      <c r="M31" s="38" t="str">
        <f t="shared" si="4"/>
        <v>  </v>
      </c>
      <c r="N31" s="103"/>
      <c r="O31" s="105"/>
    </row>
    <row r="32" spans="2:15" ht="12.75" customHeight="1">
      <c r="B32" s="5">
        <f t="shared" si="5"/>
        <v>45371</v>
      </c>
      <c r="C32" s="25">
        <f t="shared" si="1"/>
        <v>45371</v>
      </c>
      <c r="D32" s="75"/>
      <c r="E32" s="41"/>
      <c r="F32" s="42"/>
      <c r="G32" s="42"/>
      <c r="H32" s="42"/>
      <c r="I32" s="9">
        <f t="shared" si="2"/>
        <v>0</v>
      </c>
      <c r="J32" s="46"/>
      <c r="K32" s="12">
        <f t="shared" si="0"/>
        <v>0</v>
      </c>
      <c r="L32" s="13">
        <f t="shared" si="3"/>
        <v>0</v>
      </c>
      <c r="M32" s="38" t="str">
        <f t="shared" si="4"/>
        <v>  </v>
      </c>
      <c r="N32" s="103"/>
      <c r="O32" s="105"/>
    </row>
    <row r="33" spans="2:15" ht="12.75" customHeight="1">
      <c r="B33" s="5">
        <f t="shared" si="5"/>
        <v>45372</v>
      </c>
      <c r="C33" s="25">
        <f t="shared" si="1"/>
        <v>45372</v>
      </c>
      <c r="D33" s="75"/>
      <c r="E33" s="41"/>
      <c r="F33" s="42"/>
      <c r="G33" s="42"/>
      <c r="H33" s="42"/>
      <c r="I33" s="9">
        <f t="shared" si="2"/>
        <v>0</v>
      </c>
      <c r="J33" s="46"/>
      <c r="K33" s="12">
        <f t="shared" si="0"/>
        <v>0</v>
      </c>
      <c r="L33" s="13">
        <f t="shared" si="3"/>
        <v>0</v>
      </c>
      <c r="M33" s="38" t="str">
        <f t="shared" si="4"/>
        <v>  </v>
      </c>
      <c r="N33" s="103"/>
      <c r="O33" s="105"/>
    </row>
    <row r="34" spans="2:15" ht="12.75" customHeight="1">
      <c r="B34" s="5">
        <f t="shared" si="5"/>
        <v>45373</v>
      </c>
      <c r="C34" s="25">
        <f t="shared" si="1"/>
        <v>45373</v>
      </c>
      <c r="D34" s="75"/>
      <c r="E34" s="41"/>
      <c r="F34" s="42"/>
      <c r="G34" s="42"/>
      <c r="H34" s="42"/>
      <c r="I34" s="9">
        <f t="shared" si="2"/>
        <v>0</v>
      </c>
      <c r="J34" s="46"/>
      <c r="K34" s="12">
        <f t="shared" si="0"/>
        <v>0</v>
      </c>
      <c r="L34" s="13">
        <f t="shared" si="3"/>
        <v>0</v>
      </c>
      <c r="M34" s="38" t="str">
        <f t="shared" si="4"/>
        <v>  </v>
      </c>
      <c r="N34" s="103"/>
      <c r="O34" s="105"/>
    </row>
    <row r="35" spans="2:15" ht="12.75" customHeight="1">
      <c r="B35" s="5">
        <f t="shared" si="5"/>
        <v>45374</v>
      </c>
      <c r="C35" s="25">
        <f t="shared" si="1"/>
        <v>45374</v>
      </c>
      <c r="D35" s="75"/>
      <c r="E35" s="41"/>
      <c r="F35" s="42"/>
      <c r="G35" s="42"/>
      <c r="H35" s="42"/>
      <c r="I35" s="9">
        <f t="shared" si="2"/>
        <v>0</v>
      </c>
      <c r="J35" s="46"/>
      <c r="K35" s="12">
        <f t="shared" si="0"/>
        <v>0</v>
      </c>
      <c r="L35" s="13">
        <f t="shared" si="3"/>
        <v>0</v>
      </c>
      <c r="M35" s="38" t="str">
        <f t="shared" si="4"/>
        <v> </v>
      </c>
      <c r="N35" s="103"/>
      <c r="O35" s="105"/>
    </row>
    <row r="36" spans="2:15" ht="12.75" customHeight="1">
      <c r="B36" s="5">
        <f t="shared" si="5"/>
        <v>45375</v>
      </c>
      <c r="C36" s="25">
        <f t="shared" si="1"/>
        <v>45375</v>
      </c>
      <c r="D36" s="75"/>
      <c r="E36" s="41"/>
      <c r="F36" s="42"/>
      <c r="G36" s="42"/>
      <c r="H36" s="42"/>
      <c r="I36" s="9">
        <f t="shared" si="2"/>
        <v>0</v>
      </c>
      <c r="J36" s="46"/>
      <c r="K36" s="12">
        <f t="shared" si="0"/>
        <v>0</v>
      </c>
      <c r="L36" s="13">
        <f t="shared" si="3"/>
        <v>0</v>
      </c>
      <c r="M36" s="38" t="str">
        <f t="shared" si="4"/>
        <v> </v>
      </c>
      <c r="N36" s="103"/>
      <c r="O36" s="105"/>
    </row>
    <row r="37" spans="2:15" ht="12.75" customHeight="1">
      <c r="B37" s="5">
        <f t="shared" si="5"/>
        <v>45376</v>
      </c>
      <c r="C37" s="25">
        <f t="shared" si="1"/>
        <v>45376</v>
      </c>
      <c r="D37" s="75"/>
      <c r="E37" s="41"/>
      <c r="F37" s="42"/>
      <c r="G37" s="42"/>
      <c r="H37" s="42"/>
      <c r="I37" s="9">
        <f t="shared" si="2"/>
        <v>0</v>
      </c>
      <c r="J37" s="46"/>
      <c r="K37" s="12">
        <f t="shared" si="0"/>
        <v>0</v>
      </c>
      <c r="L37" s="13">
        <f t="shared" si="3"/>
        <v>0</v>
      </c>
      <c r="M37" s="38" t="str">
        <f t="shared" si="4"/>
        <v>  </v>
      </c>
      <c r="N37" s="103"/>
      <c r="O37" s="105"/>
    </row>
    <row r="38" spans="2:15" ht="12.75" customHeight="1">
      <c r="B38" s="5">
        <f t="shared" si="5"/>
        <v>45377</v>
      </c>
      <c r="C38" s="25">
        <f t="shared" si="1"/>
        <v>45377</v>
      </c>
      <c r="D38" s="75"/>
      <c r="E38" s="41"/>
      <c r="F38" s="42"/>
      <c r="G38" s="42"/>
      <c r="H38" s="42"/>
      <c r="I38" s="9">
        <f t="shared" si="2"/>
        <v>0</v>
      </c>
      <c r="J38" s="46"/>
      <c r="K38" s="12">
        <f t="shared" si="0"/>
        <v>0</v>
      </c>
      <c r="L38" s="13">
        <f t="shared" si="3"/>
        <v>0</v>
      </c>
      <c r="M38" s="38" t="str">
        <f t="shared" si="4"/>
        <v>  </v>
      </c>
      <c r="N38" s="103"/>
      <c r="O38" s="105"/>
    </row>
    <row r="39" spans="2:15" ht="12.75" customHeight="1">
      <c r="B39" s="5">
        <f t="shared" si="5"/>
        <v>45378</v>
      </c>
      <c r="C39" s="25">
        <f t="shared" si="1"/>
        <v>45378</v>
      </c>
      <c r="D39" s="75"/>
      <c r="E39" s="41"/>
      <c r="F39" s="42"/>
      <c r="G39" s="42"/>
      <c r="H39" s="42"/>
      <c r="I39" s="9">
        <f t="shared" si="2"/>
        <v>0</v>
      </c>
      <c r="J39" s="46"/>
      <c r="K39" s="12">
        <f t="shared" si="0"/>
        <v>0</v>
      </c>
      <c r="L39" s="13">
        <f t="shared" si="3"/>
        <v>0</v>
      </c>
      <c r="M39" s="38" t="str">
        <f t="shared" si="4"/>
        <v>  </v>
      </c>
      <c r="N39" s="138"/>
      <c r="O39" s="139"/>
    </row>
    <row r="40" spans="2:15" ht="12.75" customHeight="1">
      <c r="B40" s="5">
        <f t="shared" si="5"/>
        <v>45379</v>
      </c>
      <c r="C40" s="25">
        <f t="shared" si="1"/>
        <v>45379</v>
      </c>
      <c r="D40" s="75"/>
      <c r="E40" s="41"/>
      <c r="F40" s="42"/>
      <c r="G40" s="42"/>
      <c r="H40" s="42"/>
      <c r="I40" s="9">
        <f t="shared" si="2"/>
        <v>0</v>
      </c>
      <c r="J40" s="46"/>
      <c r="K40" s="12">
        <f t="shared" si="0"/>
        <v>0</v>
      </c>
      <c r="L40" s="13">
        <f t="shared" si="3"/>
        <v>0</v>
      </c>
      <c r="M40" s="38" t="str">
        <f t="shared" si="4"/>
        <v>  </v>
      </c>
      <c r="N40" s="136"/>
      <c r="O40" s="137"/>
    </row>
    <row r="41" spans="2:15" ht="12.75" customHeight="1">
      <c r="B41" s="5">
        <f t="shared" si="5"/>
        <v>45380</v>
      </c>
      <c r="C41" s="25">
        <f t="shared" si="1"/>
        <v>45380</v>
      </c>
      <c r="D41" s="75"/>
      <c r="E41" s="41"/>
      <c r="F41" s="42"/>
      <c r="G41" s="42"/>
      <c r="H41" s="42"/>
      <c r="I41" s="9">
        <f t="shared" si="2"/>
        <v>0</v>
      </c>
      <c r="J41" s="46"/>
      <c r="K41" s="12">
        <f t="shared" si="0"/>
        <v>0</v>
      </c>
      <c r="L41" s="13">
        <f t="shared" si="3"/>
        <v>0</v>
      </c>
      <c r="M41" s="38" t="str">
        <f t="shared" si="4"/>
        <v>  </v>
      </c>
      <c r="N41" s="103"/>
      <c r="O41" s="105"/>
    </row>
    <row r="42" spans="2:15" ht="12.75" customHeight="1">
      <c r="B42" s="5">
        <f t="shared" si="5"/>
        <v>45381</v>
      </c>
      <c r="C42" s="25">
        <f t="shared" si="1"/>
        <v>45381</v>
      </c>
      <c r="D42" s="75"/>
      <c r="E42" s="41"/>
      <c r="F42" s="42"/>
      <c r="G42" s="42"/>
      <c r="H42" s="42"/>
      <c r="I42" s="9">
        <f t="shared" si="2"/>
        <v>0</v>
      </c>
      <c r="J42" s="46"/>
      <c r="K42" s="12">
        <f t="shared" si="0"/>
        <v>0</v>
      </c>
      <c r="L42" s="13">
        <f t="shared" si="3"/>
        <v>0</v>
      </c>
      <c r="M42" s="38" t="str">
        <f t="shared" si="4"/>
        <v> </v>
      </c>
      <c r="N42" s="103"/>
      <c r="O42" s="105"/>
    </row>
    <row r="43" spans="2:15" ht="12.75" customHeight="1" thickBot="1">
      <c r="B43" s="6">
        <f>B42+1</f>
        <v>45382</v>
      </c>
      <c r="C43" s="28">
        <f t="shared" si="1"/>
        <v>45382</v>
      </c>
      <c r="D43" s="78"/>
      <c r="E43" s="43"/>
      <c r="F43" s="44"/>
      <c r="G43" s="44"/>
      <c r="H43" s="44"/>
      <c r="I43" s="10">
        <f t="shared" si="2"/>
        <v>0</v>
      </c>
      <c r="J43" s="47"/>
      <c r="K43" s="10">
        <f t="shared" si="0"/>
        <v>0</v>
      </c>
      <c r="L43" s="14">
        <f t="shared" si="3"/>
        <v>0</v>
      </c>
      <c r="M43" s="38" t="str">
        <f t="shared" si="4"/>
        <v> </v>
      </c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-369.6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COUNTIF(M13:M43,"??")*$G$6/5</f>
        <v>176.4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-546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7">
      <selection activeCell="L47" sqref="L47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DATE(G7,4,1)</f>
        <v>45383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März!L47</f>
        <v>-546</v>
      </c>
      <c r="M12" s="22"/>
      <c r="N12" s="81"/>
      <c r="O12" s="82"/>
    </row>
    <row r="13" spans="2:15" ht="12.75">
      <c r="B13" s="26">
        <f>G8</f>
        <v>45383</v>
      </c>
      <c r="C13" s="27">
        <f>B13</f>
        <v>45383</v>
      </c>
      <c r="D13" s="74"/>
      <c r="E13" s="69"/>
      <c r="F13" s="40"/>
      <c r="G13" s="40"/>
      <c r="H13" s="40"/>
      <c r="I13" s="8">
        <f>ROUND(20*24*(F13-E13-(H13-G13)),0)/20</f>
        <v>0</v>
      </c>
      <c r="J13" s="45"/>
      <c r="K13" s="8">
        <f aca="true" t="shared" si="0" ref="K13:K42"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 </v>
      </c>
      <c r="N13" s="29" t="s">
        <v>19</v>
      </c>
      <c r="O13" s="30" t="s">
        <v>12</v>
      </c>
    </row>
    <row r="14" spans="2:15" ht="12.75">
      <c r="B14" s="5">
        <f>B13+1</f>
        <v>45384</v>
      </c>
      <c r="C14" s="25">
        <f aca="true" t="shared" si="1" ref="C14:C42">B14</f>
        <v>45384</v>
      </c>
      <c r="D14" s="75"/>
      <c r="E14" s="70"/>
      <c r="F14" s="42"/>
      <c r="G14" s="42"/>
      <c r="H14" s="42"/>
      <c r="I14" s="9">
        <f aca="true" t="shared" si="2" ref="I14:I42">ROUND(20*24*(F14-E14-(H14-G14)),0)/20</f>
        <v>0</v>
      </c>
      <c r="J14" s="46"/>
      <c r="K14" s="12">
        <f t="shared" si="0"/>
        <v>0</v>
      </c>
      <c r="L14" s="13">
        <f aca="true" t="shared" si="3" ref="L14:L42">I14+K14</f>
        <v>0</v>
      </c>
      <c r="M14" s="38" t="str">
        <f aca="true" t="shared" si="4" ref="M14:M42">IF(OR(AND(OR(WEEKDAY($B14,2)=6,WEEKDAY($B14,2)=7),$D14=""),AND(WEEKDAY($B14,2)&lt;&gt;6,WEEKDAY($B14,2)&lt;&gt;7,$D14&lt;&gt;""))," ","  ")</f>
        <v> 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45385</v>
      </c>
      <c r="C15" s="25">
        <f t="shared" si="1"/>
        <v>45385</v>
      </c>
      <c r="D15" s="75"/>
      <c r="E15" s="70"/>
      <c r="F15" s="42"/>
      <c r="G15" s="42"/>
      <c r="H15" s="42"/>
      <c r="I15" s="9">
        <f t="shared" si="2"/>
        <v>0</v>
      </c>
      <c r="J15" s="46"/>
      <c r="K15" s="12">
        <f t="shared" si="0"/>
        <v>0</v>
      </c>
      <c r="L15" s="13">
        <f t="shared" si="3"/>
        <v>0</v>
      </c>
      <c r="M15" s="38" t="str">
        <f t="shared" si="4"/>
        <v>  </v>
      </c>
      <c r="N15" s="31" t="s">
        <v>21</v>
      </c>
      <c r="O15" s="32" t="s">
        <v>13</v>
      </c>
    </row>
    <row r="16" spans="2:15" ht="12.75">
      <c r="B16" s="5">
        <f t="shared" si="5"/>
        <v>45386</v>
      </c>
      <c r="C16" s="25">
        <f t="shared" si="1"/>
        <v>45386</v>
      </c>
      <c r="D16" s="75"/>
      <c r="E16" s="70"/>
      <c r="F16" s="42"/>
      <c r="G16" s="42"/>
      <c r="H16" s="42"/>
      <c r="I16" s="9">
        <f t="shared" si="2"/>
        <v>0</v>
      </c>
      <c r="J16" s="46"/>
      <c r="K16" s="12">
        <f t="shared" si="0"/>
        <v>0</v>
      </c>
      <c r="L16" s="13">
        <f t="shared" si="3"/>
        <v>0</v>
      </c>
      <c r="M16" s="38" t="str">
        <f t="shared" si="4"/>
        <v>  </v>
      </c>
      <c r="N16" s="31" t="s">
        <v>22</v>
      </c>
      <c r="O16" s="32" t="s">
        <v>13</v>
      </c>
    </row>
    <row r="17" spans="2:15" ht="12.75">
      <c r="B17" s="5">
        <f t="shared" si="5"/>
        <v>45387</v>
      </c>
      <c r="C17" s="25">
        <f t="shared" si="1"/>
        <v>45387</v>
      </c>
      <c r="D17" s="75"/>
      <c r="E17" s="70"/>
      <c r="F17" s="42"/>
      <c r="G17" s="42"/>
      <c r="H17" s="42"/>
      <c r="I17" s="9">
        <f t="shared" si="2"/>
        <v>0</v>
      </c>
      <c r="J17" s="46"/>
      <c r="K17" s="12">
        <f t="shared" si="0"/>
        <v>0</v>
      </c>
      <c r="L17" s="13">
        <f t="shared" si="3"/>
        <v>0</v>
      </c>
      <c r="M17" s="38" t="str">
        <f t="shared" si="4"/>
        <v>  </v>
      </c>
      <c r="N17" s="31" t="s">
        <v>23</v>
      </c>
      <c r="O17" s="32" t="s">
        <v>13</v>
      </c>
    </row>
    <row r="18" spans="2:15" ht="12.75">
      <c r="B18" s="5">
        <f t="shared" si="5"/>
        <v>45388</v>
      </c>
      <c r="C18" s="25">
        <f t="shared" si="1"/>
        <v>45388</v>
      </c>
      <c r="D18" s="75"/>
      <c r="E18" s="70"/>
      <c r="F18" s="42"/>
      <c r="G18" s="42"/>
      <c r="H18" s="42"/>
      <c r="I18" s="9">
        <f t="shared" si="2"/>
        <v>0</v>
      </c>
      <c r="J18" s="46"/>
      <c r="K18" s="12">
        <f t="shared" si="0"/>
        <v>0</v>
      </c>
      <c r="L18" s="13">
        <f t="shared" si="3"/>
        <v>0</v>
      </c>
      <c r="M18" s="38" t="str">
        <f t="shared" si="4"/>
        <v>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45389</v>
      </c>
      <c r="C19" s="25">
        <f t="shared" si="1"/>
        <v>45389</v>
      </c>
      <c r="D19" s="75"/>
      <c r="E19" s="70"/>
      <c r="F19" s="42"/>
      <c r="G19" s="42"/>
      <c r="H19" s="42"/>
      <c r="I19" s="9">
        <f t="shared" si="2"/>
        <v>0</v>
      </c>
      <c r="J19" s="46"/>
      <c r="K19" s="12">
        <f t="shared" si="0"/>
        <v>0</v>
      </c>
      <c r="L19" s="13">
        <f t="shared" si="3"/>
        <v>0</v>
      </c>
      <c r="M19" s="38" t="str">
        <f t="shared" si="4"/>
        <v>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45390</v>
      </c>
      <c r="C20" s="25">
        <f t="shared" si="1"/>
        <v>45390</v>
      </c>
      <c r="D20" s="75"/>
      <c r="E20" s="70"/>
      <c r="F20" s="42"/>
      <c r="G20" s="42"/>
      <c r="H20" s="42"/>
      <c r="I20" s="9">
        <f t="shared" si="2"/>
        <v>0</v>
      </c>
      <c r="J20" s="46"/>
      <c r="K20" s="12">
        <f t="shared" si="0"/>
        <v>0</v>
      </c>
      <c r="L20" s="13">
        <f t="shared" si="3"/>
        <v>0</v>
      </c>
      <c r="M20" s="38" t="str">
        <f t="shared" si="4"/>
        <v>  </v>
      </c>
      <c r="N20" s="17"/>
      <c r="O20" s="20"/>
    </row>
    <row r="21" spans="2:18" s="2" customFormat="1" ht="12.75" customHeight="1">
      <c r="B21" s="5">
        <f t="shared" si="5"/>
        <v>45391</v>
      </c>
      <c r="C21" s="48">
        <f t="shared" si="1"/>
        <v>45391</v>
      </c>
      <c r="D21" s="76"/>
      <c r="E21" s="71"/>
      <c r="F21" s="50"/>
      <c r="G21" s="50"/>
      <c r="H21" s="50"/>
      <c r="I21" s="51">
        <f t="shared" si="2"/>
        <v>0</v>
      </c>
      <c r="J21" s="46"/>
      <c r="K21" s="12">
        <f t="shared" si="0"/>
        <v>0</v>
      </c>
      <c r="L21" s="52">
        <f t="shared" si="3"/>
        <v>0</v>
      </c>
      <c r="M21" s="38" t="str">
        <f t="shared" si="4"/>
        <v> 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45392</v>
      </c>
      <c r="C22" s="54">
        <f t="shared" si="1"/>
        <v>45392</v>
      </c>
      <c r="D22" s="77"/>
      <c r="E22" s="72"/>
      <c r="F22" s="56"/>
      <c r="G22" s="56"/>
      <c r="H22" s="56"/>
      <c r="I22" s="57">
        <f t="shared" si="2"/>
        <v>0</v>
      </c>
      <c r="J22" s="58"/>
      <c r="K22" s="12">
        <f t="shared" si="0"/>
        <v>0</v>
      </c>
      <c r="L22" s="59">
        <f t="shared" si="3"/>
        <v>0</v>
      </c>
      <c r="M22" s="38" t="str">
        <f t="shared" si="4"/>
        <v> 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45393</v>
      </c>
      <c r="C23" s="25">
        <f t="shared" si="1"/>
        <v>45393</v>
      </c>
      <c r="D23" s="75"/>
      <c r="E23" s="70"/>
      <c r="F23" s="42"/>
      <c r="G23" s="42"/>
      <c r="H23" s="42"/>
      <c r="I23" s="9">
        <f t="shared" si="2"/>
        <v>0</v>
      </c>
      <c r="J23" s="46"/>
      <c r="K23" s="12">
        <f t="shared" si="0"/>
        <v>0</v>
      </c>
      <c r="L23" s="13">
        <f t="shared" si="3"/>
        <v>0</v>
      </c>
      <c r="M23" s="38" t="str">
        <f t="shared" si="4"/>
        <v> 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45394</v>
      </c>
      <c r="C24" s="25">
        <f t="shared" si="1"/>
        <v>45394</v>
      </c>
      <c r="D24" s="75"/>
      <c r="E24" s="70"/>
      <c r="F24" s="42"/>
      <c r="G24" s="42"/>
      <c r="H24" s="42"/>
      <c r="I24" s="9">
        <f t="shared" si="2"/>
        <v>0</v>
      </c>
      <c r="J24" s="46"/>
      <c r="K24" s="12">
        <f t="shared" si="0"/>
        <v>0</v>
      </c>
      <c r="L24" s="13">
        <f t="shared" si="3"/>
        <v>0</v>
      </c>
      <c r="M24" s="38" t="str">
        <f t="shared" si="4"/>
        <v> 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45395</v>
      </c>
      <c r="C25" s="25">
        <f t="shared" si="1"/>
        <v>45395</v>
      </c>
      <c r="D25" s="75"/>
      <c r="E25" s="70"/>
      <c r="F25" s="42"/>
      <c r="G25" s="42"/>
      <c r="H25" s="42"/>
      <c r="I25" s="9">
        <f t="shared" si="2"/>
        <v>0</v>
      </c>
      <c r="J25" s="46"/>
      <c r="K25" s="12">
        <f t="shared" si="0"/>
        <v>0</v>
      </c>
      <c r="L25" s="13">
        <f t="shared" si="3"/>
        <v>0</v>
      </c>
      <c r="M25" s="38" t="str">
        <f t="shared" si="4"/>
        <v>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45396</v>
      </c>
      <c r="C26" s="25">
        <f t="shared" si="1"/>
        <v>45396</v>
      </c>
      <c r="D26" s="75"/>
      <c r="E26" s="70"/>
      <c r="F26" s="42"/>
      <c r="G26" s="42"/>
      <c r="H26" s="42"/>
      <c r="I26" s="9">
        <f t="shared" si="2"/>
        <v>0</v>
      </c>
      <c r="J26" s="46"/>
      <c r="K26" s="12">
        <f t="shared" si="0"/>
        <v>0</v>
      </c>
      <c r="L26" s="13">
        <f t="shared" si="3"/>
        <v>0</v>
      </c>
      <c r="M26" s="38" t="str">
        <f t="shared" si="4"/>
        <v>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45397</v>
      </c>
      <c r="C27" s="25">
        <f t="shared" si="1"/>
        <v>45397</v>
      </c>
      <c r="D27" s="75"/>
      <c r="E27" s="70"/>
      <c r="F27" s="42"/>
      <c r="G27" s="42"/>
      <c r="H27" s="42"/>
      <c r="I27" s="9">
        <f t="shared" si="2"/>
        <v>0</v>
      </c>
      <c r="J27" s="46"/>
      <c r="K27" s="12">
        <f t="shared" si="0"/>
        <v>0</v>
      </c>
      <c r="L27" s="13">
        <f t="shared" si="3"/>
        <v>0</v>
      </c>
      <c r="M27" s="38" t="str">
        <f t="shared" si="4"/>
        <v> 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45398</v>
      </c>
      <c r="C28" s="25">
        <f t="shared" si="1"/>
        <v>45398</v>
      </c>
      <c r="D28" s="75"/>
      <c r="E28" s="70"/>
      <c r="F28" s="42"/>
      <c r="G28" s="42"/>
      <c r="H28" s="42"/>
      <c r="I28" s="9">
        <f t="shared" si="2"/>
        <v>0</v>
      </c>
      <c r="J28" s="46"/>
      <c r="K28" s="12">
        <f t="shared" si="0"/>
        <v>0</v>
      </c>
      <c r="L28" s="13">
        <f t="shared" si="3"/>
        <v>0</v>
      </c>
      <c r="M28" s="38" t="str">
        <f t="shared" si="4"/>
        <v> 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45399</v>
      </c>
      <c r="C29" s="25">
        <f t="shared" si="1"/>
        <v>45399</v>
      </c>
      <c r="D29" s="75"/>
      <c r="E29" s="70"/>
      <c r="F29" s="42"/>
      <c r="G29" s="42"/>
      <c r="H29" s="42"/>
      <c r="I29" s="9">
        <f t="shared" si="2"/>
        <v>0</v>
      </c>
      <c r="J29" s="46"/>
      <c r="K29" s="12">
        <f t="shared" si="0"/>
        <v>0</v>
      </c>
      <c r="L29" s="13">
        <f t="shared" si="3"/>
        <v>0</v>
      </c>
      <c r="M29" s="38" t="str">
        <f t="shared" si="4"/>
        <v> 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45400</v>
      </c>
      <c r="C30" s="25">
        <f t="shared" si="1"/>
        <v>45400</v>
      </c>
      <c r="D30" s="75"/>
      <c r="E30" s="70"/>
      <c r="F30" s="42"/>
      <c r="G30" s="42"/>
      <c r="H30" s="42"/>
      <c r="I30" s="9">
        <f t="shared" si="2"/>
        <v>0</v>
      </c>
      <c r="J30" s="46"/>
      <c r="K30" s="12">
        <f t="shared" si="0"/>
        <v>0</v>
      </c>
      <c r="L30" s="13">
        <f t="shared" si="3"/>
        <v>0</v>
      </c>
      <c r="M30" s="38" t="str">
        <f t="shared" si="4"/>
        <v> 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45401</v>
      </c>
      <c r="C31" s="25">
        <f t="shared" si="1"/>
        <v>45401</v>
      </c>
      <c r="D31" s="75"/>
      <c r="E31" s="70"/>
      <c r="F31" s="42"/>
      <c r="G31" s="42"/>
      <c r="H31" s="42"/>
      <c r="I31" s="9">
        <f t="shared" si="2"/>
        <v>0</v>
      </c>
      <c r="J31" s="46"/>
      <c r="K31" s="12">
        <f t="shared" si="0"/>
        <v>0</v>
      </c>
      <c r="L31" s="13">
        <f t="shared" si="3"/>
        <v>0</v>
      </c>
      <c r="M31" s="38" t="str">
        <f t="shared" si="4"/>
        <v>  </v>
      </c>
      <c r="N31" s="103"/>
      <c r="O31" s="105"/>
    </row>
    <row r="32" spans="2:15" ht="12.75" customHeight="1">
      <c r="B32" s="5">
        <f t="shared" si="5"/>
        <v>45402</v>
      </c>
      <c r="C32" s="25">
        <f t="shared" si="1"/>
        <v>45402</v>
      </c>
      <c r="D32" s="75"/>
      <c r="E32" s="70"/>
      <c r="F32" s="42"/>
      <c r="G32" s="42"/>
      <c r="H32" s="42"/>
      <c r="I32" s="9">
        <f t="shared" si="2"/>
        <v>0</v>
      </c>
      <c r="J32" s="46"/>
      <c r="K32" s="12">
        <f t="shared" si="0"/>
        <v>0</v>
      </c>
      <c r="L32" s="13">
        <f t="shared" si="3"/>
        <v>0</v>
      </c>
      <c r="M32" s="38" t="str">
        <f t="shared" si="4"/>
        <v> </v>
      </c>
      <c r="N32" s="103"/>
      <c r="O32" s="105"/>
    </row>
    <row r="33" spans="2:15" ht="12.75" customHeight="1">
      <c r="B33" s="5">
        <f t="shared" si="5"/>
        <v>45403</v>
      </c>
      <c r="C33" s="25">
        <f t="shared" si="1"/>
        <v>45403</v>
      </c>
      <c r="D33" s="75"/>
      <c r="E33" s="70"/>
      <c r="F33" s="42"/>
      <c r="G33" s="42"/>
      <c r="H33" s="42"/>
      <c r="I33" s="9">
        <f t="shared" si="2"/>
        <v>0</v>
      </c>
      <c r="J33" s="46"/>
      <c r="K33" s="12">
        <f t="shared" si="0"/>
        <v>0</v>
      </c>
      <c r="L33" s="13">
        <f t="shared" si="3"/>
        <v>0</v>
      </c>
      <c r="M33" s="38" t="str">
        <f t="shared" si="4"/>
        <v> </v>
      </c>
      <c r="N33" s="103"/>
      <c r="O33" s="105"/>
    </row>
    <row r="34" spans="2:15" ht="12.75" customHeight="1">
      <c r="B34" s="5">
        <f t="shared" si="5"/>
        <v>45404</v>
      </c>
      <c r="C34" s="25">
        <f t="shared" si="1"/>
        <v>45404</v>
      </c>
      <c r="D34" s="75"/>
      <c r="E34" s="70"/>
      <c r="F34" s="42"/>
      <c r="G34" s="42"/>
      <c r="H34" s="42"/>
      <c r="I34" s="9">
        <f t="shared" si="2"/>
        <v>0</v>
      </c>
      <c r="J34" s="46"/>
      <c r="K34" s="12">
        <f t="shared" si="0"/>
        <v>0</v>
      </c>
      <c r="L34" s="13">
        <f t="shared" si="3"/>
        <v>0</v>
      </c>
      <c r="M34" s="38" t="str">
        <f t="shared" si="4"/>
        <v>  </v>
      </c>
      <c r="N34" s="103"/>
      <c r="O34" s="105"/>
    </row>
    <row r="35" spans="2:15" ht="12.75" customHeight="1">
      <c r="B35" s="5">
        <f t="shared" si="5"/>
        <v>45405</v>
      </c>
      <c r="C35" s="25">
        <f t="shared" si="1"/>
        <v>45405</v>
      </c>
      <c r="D35" s="75"/>
      <c r="E35" s="70"/>
      <c r="F35" s="42"/>
      <c r="G35" s="42"/>
      <c r="H35" s="42"/>
      <c r="I35" s="9">
        <f t="shared" si="2"/>
        <v>0</v>
      </c>
      <c r="J35" s="46"/>
      <c r="K35" s="12">
        <f t="shared" si="0"/>
        <v>0</v>
      </c>
      <c r="L35" s="13">
        <f t="shared" si="3"/>
        <v>0</v>
      </c>
      <c r="M35" s="38" t="str">
        <f t="shared" si="4"/>
        <v>  </v>
      </c>
      <c r="N35" s="103"/>
      <c r="O35" s="105"/>
    </row>
    <row r="36" spans="2:15" ht="12.75" customHeight="1">
      <c r="B36" s="5">
        <f t="shared" si="5"/>
        <v>45406</v>
      </c>
      <c r="C36" s="25">
        <f t="shared" si="1"/>
        <v>45406</v>
      </c>
      <c r="D36" s="75"/>
      <c r="E36" s="70"/>
      <c r="F36" s="42"/>
      <c r="G36" s="42"/>
      <c r="H36" s="42"/>
      <c r="I36" s="9">
        <f t="shared" si="2"/>
        <v>0</v>
      </c>
      <c r="J36" s="46"/>
      <c r="K36" s="12">
        <f t="shared" si="0"/>
        <v>0</v>
      </c>
      <c r="L36" s="13">
        <f t="shared" si="3"/>
        <v>0</v>
      </c>
      <c r="M36" s="38" t="str">
        <f t="shared" si="4"/>
        <v>  </v>
      </c>
      <c r="N36" s="103"/>
      <c r="O36" s="105"/>
    </row>
    <row r="37" spans="2:15" ht="12.75" customHeight="1">
      <c r="B37" s="5">
        <f t="shared" si="5"/>
        <v>45407</v>
      </c>
      <c r="C37" s="25">
        <f t="shared" si="1"/>
        <v>45407</v>
      </c>
      <c r="D37" s="75"/>
      <c r="E37" s="70"/>
      <c r="F37" s="42"/>
      <c r="G37" s="42"/>
      <c r="H37" s="42"/>
      <c r="I37" s="9">
        <f t="shared" si="2"/>
        <v>0</v>
      </c>
      <c r="J37" s="46"/>
      <c r="K37" s="12">
        <f t="shared" si="0"/>
        <v>0</v>
      </c>
      <c r="L37" s="13">
        <f t="shared" si="3"/>
        <v>0</v>
      </c>
      <c r="M37" s="38" t="str">
        <f t="shared" si="4"/>
        <v>  </v>
      </c>
      <c r="N37" s="103"/>
      <c r="O37" s="105"/>
    </row>
    <row r="38" spans="2:15" ht="12.75" customHeight="1">
      <c r="B38" s="5">
        <f t="shared" si="5"/>
        <v>45408</v>
      </c>
      <c r="C38" s="25">
        <f t="shared" si="1"/>
        <v>45408</v>
      </c>
      <c r="D38" s="75"/>
      <c r="E38" s="70"/>
      <c r="F38" s="42"/>
      <c r="G38" s="42"/>
      <c r="H38" s="42"/>
      <c r="I38" s="9">
        <f t="shared" si="2"/>
        <v>0</v>
      </c>
      <c r="J38" s="46"/>
      <c r="K38" s="12">
        <f t="shared" si="0"/>
        <v>0</v>
      </c>
      <c r="L38" s="13">
        <f t="shared" si="3"/>
        <v>0</v>
      </c>
      <c r="M38" s="38" t="str">
        <f t="shared" si="4"/>
        <v>  </v>
      </c>
      <c r="N38" s="103"/>
      <c r="O38" s="105"/>
    </row>
    <row r="39" spans="2:15" ht="12.75" customHeight="1">
      <c r="B39" s="5">
        <f t="shared" si="5"/>
        <v>45409</v>
      </c>
      <c r="C39" s="25">
        <f t="shared" si="1"/>
        <v>45409</v>
      </c>
      <c r="D39" s="75"/>
      <c r="E39" s="70"/>
      <c r="F39" s="42"/>
      <c r="G39" s="42"/>
      <c r="H39" s="42"/>
      <c r="I39" s="9">
        <f t="shared" si="2"/>
        <v>0</v>
      </c>
      <c r="J39" s="46"/>
      <c r="K39" s="12">
        <f t="shared" si="0"/>
        <v>0</v>
      </c>
      <c r="L39" s="13">
        <f t="shared" si="3"/>
        <v>0</v>
      </c>
      <c r="M39" s="38" t="str">
        <f t="shared" si="4"/>
        <v> </v>
      </c>
      <c r="N39" s="138"/>
      <c r="O39" s="139"/>
    </row>
    <row r="40" spans="2:15" ht="12.75" customHeight="1">
      <c r="B40" s="5">
        <f t="shared" si="5"/>
        <v>45410</v>
      </c>
      <c r="C40" s="25">
        <f t="shared" si="1"/>
        <v>45410</v>
      </c>
      <c r="D40" s="75"/>
      <c r="E40" s="70"/>
      <c r="F40" s="42"/>
      <c r="G40" s="42"/>
      <c r="H40" s="42"/>
      <c r="I40" s="9">
        <f t="shared" si="2"/>
        <v>0</v>
      </c>
      <c r="J40" s="46"/>
      <c r="K40" s="12">
        <f t="shared" si="0"/>
        <v>0</v>
      </c>
      <c r="L40" s="13">
        <f t="shared" si="3"/>
        <v>0</v>
      </c>
      <c r="M40" s="38" t="str">
        <f t="shared" si="4"/>
        <v> </v>
      </c>
      <c r="N40" s="136"/>
      <c r="O40" s="137"/>
    </row>
    <row r="41" spans="2:15" ht="12.75" customHeight="1">
      <c r="B41" s="5">
        <f t="shared" si="5"/>
        <v>45411</v>
      </c>
      <c r="C41" s="25">
        <f t="shared" si="1"/>
        <v>45411</v>
      </c>
      <c r="D41" s="75"/>
      <c r="E41" s="70"/>
      <c r="F41" s="42"/>
      <c r="G41" s="42"/>
      <c r="H41" s="42"/>
      <c r="I41" s="9">
        <f t="shared" si="2"/>
        <v>0</v>
      </c>
      <c r="J41" s="46"/>
      <c r="K41" s="12">
        <f t="shared" si="0"/>
        <v>0</v>
      </c>
      <c r="L41" s="13">
        <f t="shared" si="3"/>
        <v>0</v>
      </c>
      <c r="M41" s="38" t="str">
        <f t="shared" si="4"/>
        <v>  </v>
      </c>
      <c r="N41" s="103"/>
      <c r="O41" s="105"/>
    </row>
    <row r="42" spans="2:15" ht="12.75" customHeight="1" thickBot="1">
      <c r="B42" s="6">
        <f t="shared" si="5"/>
        <v>45412</v>
      </c>
      <c r="C42" s="28">
        <f t="shared" si="1"/>
        <v>45412</v>
      </c>
      <c r="D42" s="78"/>
      <c r="E42" s="73"/>
      <c r="F42" s="44"/>
      <c r="G42" s="44"/>
      <c r="H42" s="44"/>
      <c r="I42" s="10">
        <f t="shared" si="2"/>
        <v>0</v>
      </c>
      <c r="J42" s="47"/>
      <c r="K42" s="10">
        <f t="shared" si="0"/>
        <v>0</v>
      </c>
      <c r="L42" s="14">
        <f t="shared" si="3"/>
        <v>0</v>
      </c>
      <c r="M42" s="38" t="str">
        <f t="shared" si="4"/>
        <v>  </v>
      </c>
      <c r="N42" s="103"/>
      <c r="O42" s="105"/>
    </row>
    <row r="43" spans="2:15" ht="12.75" customHeight="1">
      <c r="B43" s="2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-546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COUNTIF(M13:M42,"??")*$G$6/5</f>
        <v>184.8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-730.8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J13:J42 E13:H42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1">
      <selection activeCell="N10" sqref="N10:O11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DATE(G7,5,1)</f>
        <v>45413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April!L47</f>
        <v>-730.8</v>
      </c>
      <c r="M12" s="22"/>
      <c r="N12" s="81"/>
      <c r="O12" s="82"/>
    </row>
    <row r="13" spans="2:15" ht="12.75">
      <c r="B13" s="26">
        <f>G8</f>
        <v>45413</v>
      </c>
      <c r="C13" s="27">
        <f>B13</f>
        <v>45413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 aca="true" t="shared" si="0" ref="K13:K43"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 </v>
      </c>
      <c r="N13" s="29" t="s">
        <v>19</v>
      </c>
      <c r="O13" s="30" t="s">
        <v>12</v>
      </c>
    </row>
    <row r="14" spans="2:15" ht="12.75">
      <c r="B14" s="5">
        <f>B13+1</f>
        <v>45414</v>
      </c>
      <c r="C14" s="25">
        <f aca="true" t="shared" si="1" ref="C14:C43">B14</f>
        <v>45414</v>
      </c>
      <c r="D14" s="75"/>
      <c r="E14" s="41"/>
      <c r="F14" s="42"/>
      <c r="G14" s="42"/>
      <c r="H14" s="42"/>
      <c r="I14" s="9">
        <f aca="true" t="shared" si="2" ref="I14:I43">ROUND(20*24*(F14-E14-(H14-G14)),0)/20</f>
        <v>0</v>
      </c>
      <c r="J14" s="46"/>
      <c r="K14" s="12">
        <f t="shared" si="0"/>
        <v>0</v>
      </c>
      <c r="L14" s="13">
        <f aca="true" t="shared" si="3" ref="L14:L43">I14+K14</f>
        <v>0</v>
      </c>
      <c r="M14" s="38" t="str">
        <f aca="true" t="shared" si="4" ref="M14:M43">IF(OR(AND(OR(WEEKDAY($B14,2)=6,WEEKDAY($B14,2)=7),$D14=""),AND(WEEKDAY($B14,2)&lt;&gt;6,WEEKDAY($B14,2)&lt;&gt;7,$D14&lt;&gt;""))," ","  ")</f>
        <v> 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45415</v>
      </c>
      <c r="C15" s="25">
        <f t="shared" si="1"/>
        <v>45415</v>
      </c>
      <c r="D15" s="75"/>
      <c r="E15" s="41"/>
      <c r="F15" s="42"/>
      <c r="G15" s="42"/>
      <c r="H15" s="42"/>
      <c r="I15" s="9">
        <f t="shared" si="2"/>
        <v>0</v>
      </c>
      <c r="J15" s="46"/>
      <c r="K15" s="12">
        <f t="shared" si="0"/>
        <v>0</v>
      </c>
      <c r="L15" s="13">
        <f t="shared" si="3"/>
        <v>0</v>
      </c>
      <c r="M15" s="38" t="str">
        <f t="shared" si="4"/>
        <v>  </v>
      </c>
      <c r="N15" s="31" t="s">
        <v>21</v>
      </c>
      <c r="O15" s="32" t="s">
        <v>13</v>
      </c>
    </row>
    <row r="16" spans="2:15" ht="12.75">
      <c r="B16" s="5">
        <f t="shared" si="5"/>
        <v>45416</v>
      </c>
      <c r="C16" s="25">
        <f t="shared" si="1"/>
        <v>45416</v>
      </c>
      <c r="D16" s="75"/>
      <c r="E16" s="41"/>
      <c r="F16" s="42"/>
      <c r="G16" s="42"/>
      <c r="H16" s="42"/>
      <c r="I16" s="9">
        <f t="shared" si="2"/>
        <v>0</v>
      </c>
      <c r="J16" s="46"/>
      <c r="K16" s="12">
        <f t="shared" si="0"/>
        <v>0</v>
      </c>
      <c r="L16" s="13">
        <f t="shared" si="3"/>
        <v>0</v>
      </c>
      <c r="M16" s="38" t="str">
        <f t="shared" si="4"/>
        <v> </v>
      </c>
      <c r="N16" s="31" t="s">
        <v>22</v>
      </c>
      <c r="O16" s="32" t="s">
        <v>13</v>
      </c>
    </row>
    <row r="17" spans="2:15" ht="12.75">
      <c r="B17" s="5">
        <f t="shared" si="5"/>
        <v>45417</v>
      </c>
      <c r="C17" s="25">
        <f t="shared" si="1"/>
        <v>45417</v>
      </c>
      <c r="D17" s="75"/>
      <c r="E17" s="41"/>
      <c r="F17" s="42"/>
      <c r="G17" s="42"/>
      <c r="H17" s="42"/>
      <c r="I17" s="9">
        <f t="shared" si="2"/>
        <v>0</v>
      </c>
      <c r="J17" s="46"/>
      <c r="K17" s="12">
        <f t="shared" si="0"/>
        <v>0</v>
      </c>
      <c r="L17" s="13">
        <f t="shared" si="3"/>
        <v>0</v>
      </c>
      <c r="M17" s="38" t="str">
        <f t="shared" si="4"/>
        <v> </v>
      </c>
      <c r="N17" s="31" t="s">
        <v>23</v>
      </c>
      <c r="O17" s="32" t="s">
        <v>13</v>
      </c>
    </row>
    <row r="18" spans="2:15" ht="12.75">
      <c r="B18" s="5">
        <f t="shared" si="5"/>
        <v>45418</v>
      </c>
      <c r="C18" s="25">
        <f t="shared" si="1"/>
        <v>45418</v>
      </c>
      <c r="D18" s="75"/>
      <c r="E18" s="41"/>
      <c r="F18" s="42"/>
      <c r="G18" s="42"/>
      <c r="H18" s="42"/>
      <c r="I18" s="9">
        <f t="shared" si="2"/>
        <v>0</v>
      </c>
      <c r="J18" s="46"/>
      <c r="K18" s="12">
        <f t="shared" si="0"/>
        <v>0</v>
      </c>
      <c r="L18" s="13">
        <f t="shared" si="3"/>
        <v>0</v>
      </c>
      <c r="M18" s="38" t="str">
        <f t="shared" si="4"/>
        <v> 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45419</v>
      </c>
      <c r="C19" s="25">
        <f t="shared" si="1"/>
        <v>45419</v>
      </c>
      <c r="D19" s="75"/>
      <c r="E19" s="41"/>
      <c r="F19" s="42"/>
      <c r="G19" s="42"/>
      <c r="H19" s="42"/>
      <c r="I19" s="9">
        <f t="shared" si="2"/>
        <v>0</v>
      </c>
      <c r="J19" s="46"/>
      <c r="K19" s="12">
        <f t="shared" si="0"/>
        <v>0</v>
      </c>
      <c r="L19" s="13">
        <f t="shared" si="3"/>
        <v>0</v>
      </c>
      <c r="M19" s="38" t="str">
        <f t="shared" si="4"/>
        <v> 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45420</v>
      </c>
      <c r="C20" s="25">
        <f t="shared" si="1"/>
        <v>45420</v>
      </c>
      <c r="D20" s="75"/>
      <c r="E20" s="41"/>
      <c r="F20" s="42"/>
      <c r="G20" s="42"/>
      <c r="H20" s="42"/>
      <c r="I20" s="9">
        <f t="shared" si="2"/>
        <v>0</v>
      </c>
      <c r="J20" s="46"/>
      <c r="K20" s="12">
        <f t="shared" si="0"/>
        <v>0</v>
      </c>
      <c r="L20" s="13">
        <f t="shared" si="3"/>
        <v>0</v>
      </c>
      <c r="M20" s="38" t="str">
        <f t="shared" si="4"/>
        <v>  </v>
      </c>
      <c r="N20" s="17"/>
      <c r="O20" s="20"/>
    </row>
    <row r="21" spans="2:18" s="2" customFormat="1" ht="12.75" customHeight="1">
      <c r="B21" s="5">
        <f t="shared" si="5"/>
        <v>45421</v>
      </c>
      <c r="C21" s="48">
        <f t="shared" si="1"/>
        <v>45421</v>
      </c>
      <c r="D21" s="76"/>
      <c r="E21" s="49"/>
      <c r="F21" s="50"/>
      <c r="G21" s="50"/>
      <c r="H21" s="50"/>
      <c r="I21" s="51">
        <f t="shared" si="2"/>
        <v>0</v>
      </c>
      <c r="J21" s="46"/>
      <c r="K21" s="12">
        <f t="shared" si="0"/>
        <v>0</v>
      </c>
      <c r="L21" s="52">
        <f t="shared" si="3"/>
        <v>0</v>
      </c>
      <c r="M21" s="38" t="str">
        <f t="shared" si="4"/>
        <v> 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45422</v>
      </c>
      <c r="C22" s="54">
        <f t="shared" si="1"/>
        <v>45422</v>
      </c>
      <c r="D22" s="77"/>
      <c r="E22" s="55"/>
      <c r="F22" s="56"/>
      <c r="G22" s="56"/>
      <c r="H22" s="56"/>
      <c r="I22" s="57">
        <f t="shared" si="2"/>
        <v>0</v>
      </c>
      <c r="J22" s="58"/>
      <c r="K22" s="12">
        <f t="shared" si="0"/>
        <v>0</v>
      </c>
      <c r="L22" s="59">
        <f t="shared" si="3"/>
        <v>0</v>
      </c>
      <c r="M22" s="38" t="str">
        <f t="shared" si="4"/>
        <v> 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45423</v>
      </c>
      <c r="C23" s="25">
        <f t="shared" si="1"/>
        <v>45423</v>
      </c>
      <c r="D23" s="75"/>
      <c r="E23" s="41"/>
      <c r="F23" s="42"/>
      <c r="G23" s="42"/>
      <c r="H23" s="42"/>
      <c r="I23" s="9">
        <f t="shared" si="2"/>
        <v>0</v>
      </c>
      <c r="J23" s="46"/>
      <c r="K23" s="12">
        <f t="shared" si="0"/>
        <v>0</v>
      </c>
      <c r="L23" s="13">
        <f t="shared" si="3"/>
        <v>0</v>
      </c>
      <c r="M23" s="38" t="str">
        <f t="shared" si="4"/>
        <v>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45424</v>
      </c>
      <c r="C24" s="25">
        <f t="shared" si="1"/>
        <v>45424</v>
      </c>
      <c r="D24" s="75"/>
      <c r="E24" s="41"/>
      <c r="F24" s="42"/>
      <c r="G24" s="42"/>
      <c r="H24" s="42"/>
      <c r="I24" s="9">
        <f t="shared" si="2"/>
        <v>0</v>
      </c>
      <c r="J24" s="46"/>
      <c r="K24" s="12">
        <f t="shared" si="0"/>
        <v>0</v>
      </c>
      <c r="L24" s="13">
        <f t="shared" si="3"/>
        <v>0</v>
      </c>
      <c r="M24" s="38" t="str">
        <f t="shared" si="4"/>
        <v>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45425</v>
      </c>
      <c r="C25" s="25">
        <f t="shared" si="1"/>
        <v>45425</v>
      </c>
      <c r="D25" s="75"/>
      <c r="E25" s="41"/>
      <c r="F25" s="42"/>
      <c r="G25" s="42"/>
      <c r="H25" s="42"/>
      <c r="I25" s="9">
        <f t="shared" si="2"/>
        <v>0</v>
      </c>
      <c r="J25" s="46"/>
      <c r="K25" s="12">
        <f t="shared" si="0"/>
        <v>0</v>
      </c>
      <c r="L25" s="13">
        <f t="shared" si="3"/>
        <v>0</v>
      </c>
      <c r="M25" s="38" t="str">
        <f t="shared" si="4"/>
        <v> 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45426</v>
      </c>
      <c r="C26" s="25">
        <f t="shared" si="1"/>
        <v>45426</v>
      </c>
      <c r="D26" s="75"/>
      <c r="E26" s="41"/>
      <c r="F26" s="42"/>
      <c r="G26" s="42"/>
      <c r="H26" s="42"/>
      <c r="I26" s="9">
        <f t="shared" si="2"/>
        <v>0</v>
      </c>
      <c r="J26" s="46"/>
      <c r="K26" s="12">
        <f t="shared" si="0"/>
        <v>0</v>
      </c>
      <c r="L26" s="13">
        <f t="shared" si="3"/>
        <v>0</v>
      </c>
      <c r="M26" s="38" t="str">
        <f t="shared" si="4"/>
        <v> 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45427</v>
      </c>
      <c r="C27" s="25">
        <f t="shared" si="1"/>
        <v>45427</v>
      </c>
      <c r="D27" s="75"/>
      <c r="E27" s="41"/>
      <c r="F27" s="42"/>
      <c r="G27" s="42"/>
      <c r="H27" s="42"/>
      <c r="I27" s="9">
        <f t="shared" si="2"/>
        <v>0</v>
      </c>
      <c r="J27" s="46"/>
      <c r="K27" s="12">
        <f t="shared" si="0"/>
        <v>0</v>
      </c>
      <c r="L27" s="13">
        <f t="shared" si="3"/>
        <v>0</v>
      </c>
      <c r="M27" s="38" t="str">
        <f t="shared" si="4"/>
        <v> 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45428</v>
      </c>
      <c r="C28" s="25">
        <f t="shared" si="1"/>
        <v>45428</v>
      </c>
      <c r="D28" s="75"/>
      <c r="E28" s="41"/>
      <c r="F28" s="42"/>
      <c r="G28" s="42"/>
      <c r="H28" s="42"/>
      <c r="I28" s="9">
        <f t="shared" si="2"/>
        <v>0</v>
      </c>
      <c r="J28" s="46"/>
      <c r="K28" s="12">
        <f t="shared" si="0"/>
        <v>0</v>
      </c>
      <c r="L28" s="13">
        <f t="shared" si="3"/>
        <v>0</v>
      </c>
      <c r="M28" s="38" t="str">
        <f t="shared" si="4"/>
        <v> 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45429</v>
      </c>
      <c r="C29" s="25">
        <f t="shared" si="1"/>
        <v>45429</v>
      </c>
      <c r="D29" s="75"/>
      <c r="E29" s="41"/>
      <c r="F29" s="42"/>
      <c r="G29" s="42"/>
      <c r="H29" s="42"/>
      <c r="I29" s="9">
        <f t="shared" si="2"/>
        <v>0</v>
      </c>
      <c r="J29" s="46"/>
      <c r="K29" s="12">
        <f t="shared" si="0"/>
        <v>0</v>
      </c>
      <c r="L29" s="13">
        <f t="shared" si="3"/>
        <v>0</v>
      </c>
      <c r="M29" s="38" t="str">
        <f t="shared" si="4"/>
        <v> 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45430</v>
      </c>
      <c r="C30" s="25">
        <f t="shared" si="1"/>
        <v>45430</v>
      </c>
      <c r="D30" s="75"/>
      <c r="E30" s="41"/>
      <c r="F30" s="42"/>
      <c r="G30" s="42"/>
      <c r="H30" s="42"/>
      <c r="I30" s="9">
        <f t="shared" si="2"/>
        <v>0</v>
      </c>
      <c r="J30" s="46"/>
      <c r="K30" s="12">
        <f t="shared" si="0"/>
        <v>0</v>
      </c>
      <c r="L30" s="13">
        <f t="shared" si="3"/>
        <v>0</v>
      </c>
      <c r="M30" s="38" t="str">
        <f t="shared" si="4"/>
        <v>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45431</v>
      </c>
      <c r="C31" s="25">
        <f t="shared" si="1"/>
        <v>45431</v>
      </c>
      <c r="D31" s="75"/>
      <c r="E31" s="41"/>
      <c r="F31" s="42"/>
      <c r="G31" s="42"/>
      <c r="H31" s="42"/>
      <c r="I31" s="9">
        <f t="shared" si="2"/>
        <v>0</v>
      </c>
      <c r="J31" s="46"/>
      <c r="K31" s="12">
        <f t="shared" si="0"/>
        <v>0</v>
      </c>
      <c r="L31" s="13">
        <f t="shared" si="3"/>
        <v>0</v>
      </c>
      <c r="M31" s="38" t="str">
        <f t="shared" si="4"/>
        <v> </v>
      </c>
      <c r="N31" s="103"/>
      <c r="O31" s="105"/>
    </row>
    <row r="32" spans="2:15" ht="12.75" customHeight="1">
      <c r="B32" s="5">
        <f t="shared" si="5"/>
        <v>45432</v>
      </c>
      <c r="C32" s="25">
        <f t="shared" si="1"/>
        <v>45432</v>
      </c>
      <c r="D32" s="75"/>
      <c r="E32" s="41"/>
      <c r="F32" s="42"/>
      <c r="G32" s="42"/>
      <c r="H32" s="42"/>
      <c r="I32" s="9">
        <f t="shared" si="2"/>
        <v>0</v>
      </c>
      <c r="J32" s="46"/>
      <c r="K32" s="12">
        <f t="shared" si="0"/>
        <v>0</v>
      </c>
      <c r="L32" s="13">
        <f t="shared" si="3"/>
        <v>0</v>
      </c>
      <c r="M32" s="38" t="str">
        <f t="shared" si="4"/>
        <v>  </v>
      </c>
      <c r="N32" s="103"/>
      <c r="O32" s="105"/>
    </row>
    <row r="33" spans="2:15" ht="12.75" customHeight="1">
      <c r="B33" s="5">
        <f t="shared" si="5"/>
        <v>45433</v>
      </c>
      <c r="C33" s="25">
        <f t="shared" si="1"/>
        <v>45433</v>
      </c>
      <c r="D33" s="75"/>
      <c r="E33" s="41"/>
      <c r="F33" s="42"/>
      <c r="G33" s="42"/>
      <c r="H33" s="42"/>
      <c r="I33" s="9">
        <f t="shared" si="2"/>
        <v>0</v>
      </c>
      <c r="J33" s="46"/>
      <c r="K33" s="12">
        <f t="shared" si="0"/>
        <v>0</v>
      </c>
      <c r="L33" s="13">
        <f t="shared" si="3"/>
        <v>0</v>
      </c>
      <c r="M33" s="38" t="str">
        <f t="shared" si="4"/>
        <v>  </v>
      </c>
      <c r="N33" s="103"/>
      <c r="O33" s="105"/>
    </row>
    <row r="34" spans="2:15" ht="12.75" customHeight="1">
      <c r="B34" s="5">
        <f t="shared" si="5"/>
        <v>45434</v>
      </c>
      <c r="C34" s="25">
        <f t="shared" si="1"/>
        <v>45434</v>
      </c>
      <c r="D34" s="75"/>
      <c r="E34" s="41"/>
      <c r="F34" s="42"/>
      <c r="G34" s="42"/>
      <c r="H34" s="42"/>
      <c r="I34" s="9">
        <f t="shared" si="2"/>
        <v>0</v>
      </c>
      <c r="J34" s="46"/>
      <c r="K34" s="12">
        <f t="shared" si="0"/>
        <v>0</v>
      </c>
      <c r="L34" s="13">
        <f t="shared" si="3"/>
        <v>0</v>
      </c>
      <c r="M34" s="38" t="str">
        <f t="shared" si="4"/>
        <v>  </v>
      </c>
      <c r="N34" s="103"/>
      <c r="O34" s="105"/>
    </row>
    <row r="35" spans="2:15" ht="12.75" customHeight="1">
      <c r="B35" s="5">
        <f t="shared" si="5"/>
        <v>45435</v>
      </c>
      <c r="C35" s="25">
        <f t="shared" si="1"/>
        <v>45435</v>
      </c>
      <c r="D35" s="75"/>
      <c r="E35" s="41"/>
      <c r="F35" s="42"/>
      <c r="G35" s="42"/>
      <c r="H35" s="42"/>
      <c r="I35" s="9">
        <f t="shared" si="2"/>
        <v>0</v>
      </c>
      <c r="J35" s="46"/>
      <c r="K35" s="12">
        <f t="shared" si="0"/>
        <v>0</v>
      </c>
      <c r="L35" s="13">
        <f t="shared" si="3"/>
        <v>0</v>
      </c>
      <c r="M35" s="38" t="str">
        <f t="shared" si="4"/>
        <v>  </v>
      </c>
      <c r="N35" s="103"/>
      <c r="O35" s="105"/>
    </row>
    <row r="36" spans="2:15" ht="12.75" customHeight="1">
      <c r="B36" s="5">
        <f t="shared" si="5"/>
        <v>45436</v>
      </c>
      <c r="C36" s="25">
        <f t="shared" si="1"/>
        <v>45436</v>
      </c>
      <c r="D36" s="75"/>
      <c r="E36" s="41"/>
      <c r="F36" s="42"/>
      <c r="G36" s="42"/>
      <c r="H36" s="42"/>
      <c r="I36" s="9">
        <f t="shared" si="2"/>
        <v>0</v>
      </c>
      <c r="J36" s="46"/>
      <c r="K36" s="12">
        <f t="shared" si="0"/>
        <v>0</v>
      </c>
      <c r="L36" s="13">
        <f t="shared" si="3"/>
        <v>0</v>
      </c>
      <c r="M36" s="38" t="str">
        <f t="shared" si="4"/>
        <v>  </v>
      </c>
      <c r="N36" s="103"/>
      <c r="O36" s="105"/>
    </row>
    <row r="37" spans="2:15" ht="12.75" customHeight="1">
      <c r="B37" s="5">
        <f t="shared" si="5"/>
        <v>45437</v>
      </c>
      <c r="C37" s="25">
        <f t="shared" si="1"/>
        <v>45437</v>
      </c>
      <c r="D37" s="75"/>
      <c r="E37" s="41"/>
      <c r="F37" s="42"/>
      <c r="G37" s="42"/>
      <c r="H37" s="42"/>
      <c r="I37" s="9">
        <f t="shared" si="2"/>
        <v>0</v>
      </c>
      <c r="J37" s="46"/>
      <c r="K37" s="12">
        <f t="shared" si="0"/>
        <v>0</v>
      </c>
      <c r="L37" s="13">
        <f t="shared" si="3"/>
        <v>0</v>
      </c>
      <c r="M37" s="38" t="str">
        <f t="shared" si="4"/>
        <v> </v>
      </c>
      <c r="N37" s="103"/>
      <c r="O37" s="105"/>
    </row>
    <row r="38" spans="2:15" ht="12.75" customHeight="1">
      <c r="B38" s="5">
        <f t="shared" si="5"/>
        <v>45438</v>
      </c>
      <c r="C38" s="25">
        <f t="shared" si="1"/>
        <v>45438</v>
      </c>
      <c r="D38" s="75"/>
      <c r="E38" s="41"/>
      <c r="F38" s="42"/>
      <c r="G38" s="42"/>
      <c r="H38" s="42"/>
      <c r="I38" s="9">
        <f t="shared" si="2"/>
        <v>0</v>
      </c>
      <c r="J38" s="46"/>
      <c r="K38" s="12">
        <f t="shared" si="0"/>
        <v>0</v>
      </c>
      <c r="L38" s="13">
        <f t="shared" si="3"/>
        <v>0</v>
      </c>
      <c r="M38" s="38" t="str">
        <f t="shared" si="4"/>
        <v> </v>
      </c>
      <c r="N38" s="103"/>
      <c r="O38" s="105"/>
    </row>
    <row r="39" spans="2:15" ht="12.75" customHeight="1">
      <c r="B39" s="5">
        <f t="shared" si="5"/>
        <v>45439</v>
      </c>
      <c r="C39" s="25">
        <f t="shared" si="1"/>
        <v>45439</v>
      </c>
      <c r="D39" s="75"/>
      <c r="E39" s="41"/>
      <c r="F39" s="42"/>
      <c r="G39" s="42"/>
      <c r="H39" s="42"/>
      <c r="I39" s="9">
        <f t="shared" si="2"/>
        <v>0</v>
      </c>
      <c r="J39" s="46"/>
      <c r="K39" s="12">
        <f t="shared" si="0"/>
        <v>0</v>
      </c>
      <c r="L39" s="13">
        <f t="shared" si="3"/>
        <v>0</v>
      </c>
      <c r="M39" s="38" t="str">
        <f t="shared" si="4"/>
        <v>  </v>
      </c>
      <c r="N39" s="138"/>
      <c r="O39" s="139"/>
    </row>
    <row r="40" spans="2:15" ht="12.75" customHeight="1">
      <c r="B40" s="5">
        <f t="shared" si="5"/>
        <v>45440</v>
      </c>
      <c r="C40" s="25">
        <f t="shared" si="1"/>
        <v>45440</v>
      </c>
      <c r="D40" s="75"/>
      <c r="E40" s="41"/>
      <c r="F40" s="42"/>
      <c r="G40" s="42"/>
      <c r="H40" s="42"/>
      <c r="I40" s="9">
        <f t="shared" si="2"/>
        <v>0</v>
      </c>
      <c r="J40" s="46"/>
      <c r="K40" s="12">
        <f t="shared" si="0"/>
        <v>0</v>
      </c>
      <c r="L40" s="13">
        <f t="shared" si="3"/>
        <v>0</v>
      </c>
      <c r="M40" s="38" t="str">
        <f t="shared" si="4"/>
        <v>  </v>
      </c>
      <c r="N40" s="136"/>
      <c r="O40" s="137"/>
    </row>
    <row r="41" spans="2:15" ht="12.75" customHeight="1">
      <c r="B41" s="5">
        <f t="shared" si="5"/>
        <v>45441</v>
      </c>
      <c r="C41" s="25">
        <f t="shared" si="1"/>
        <v>45441</v>
      </c>
      <c r="D41" s="75"/>
      <c r="E41" s="41"/>
      <c r="F41" s="42"/>
      <c r="G41" s="42"/>
      <c r="H41" s="42"/>
      <c r="I41" s="9">
        <f t="shared" si="2"/>
        <v>0</v>
      </c>
      <c r="J41" s="46"/>
      <c r="K41" s="12">
        <f t="shared" si="0"/>
        <v>0</v>
      </c>
      <c r="L41" s="13">
        <f t="shared" si="3"/>
        <v>0</v>
      </c>
      <c r="M41" s="38" t="str">
        <f t="shared" si="4"/>
        <v>  </v>
      </c>
      <c r="N41" s="103"/>
      <c r="O41" s="105"/>
    </row>
    <row r="42" spans="2:15" ht="12.75" customHeight="1">
      <c r="B42" s="5">
        <f t="shared" si="5"/>
        <v>45442</v>
      </c>
      <c r="C42" s="25">
        <f t="shared" si="1"/>
        <v>45442</v>
      </c>
      <c r="D42" s="75"/>
      <c r="E42" s="41"/>
      <c r="F42" s="42"/>
      <c r="G42" s="42"/>
      <c r="H42" s="42"/>
      <c r="I42" s="9">
        <f t="shared" si="2"/>
        <v>0</v>
      </c>
      <c r="J42" s="46"/>
      <c r="K42" s="12">
        <f t="shared" si="0"/>
        <v>0</v>
      </c>
      <c r="L42" s="13">
        <f t="shared" si="3"/>
        <v>0</v>
      </c>
      <c r="M42" s="38" t="str">
        <f t="shared" si="4"/>
        <v>  </v>
      </c>
      <c r="N42" s="103"/>
      <c r="O42" s="105"/>
    </row>
    <row r="43" spans="2:15" ht="12.75" customHeight="1" thickBot="1">
      <c r="B43" s="6">
        <f>B42+1</f>
        <v>45443</v>
      </c>
      <c r="C43" s="28">
        <f t="shared" si="1"/>
        <v>45443</v>
      </c>
      <c r="D43" s="78"/>
      <c r="E43" s="43"/>
      <c r="F43" s="44"/>
      <c r="G43" s="44"/>
      <c r="H43" s="44"/>
      <c r="I43" s="10">
        <f t="shared" si="2"/>
        <v>0</v>
      </c>
      <c r="J43" s="47"/>
      <c r="K43" s="10">
        <f t="shared" si="0"/>
        <v>0</v>
      </c>
      <c r="L43" s="14">
        <f t="shared" si="3"/>
        <v>0</v>
      </c>
      <c r="M43" s="38" t="str">
        <f t="shared" si="4"/>
        <v>  </v>
      </c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-730.8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COUNTIF(M13:M43,"??")*$G$6/5</f>
        <v>193.2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-924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1">
      <selection activeCell="N10" sqref="N10:O11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DATE(G7,6,1)</f>
        <v>45444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Mai!L47</f>
        <v>-924</v>
      </c>
      <c r="M12" s="22"/>
      <c r="N12" s="81"/>
      <c r="O12" s="82"/>
    </row>
    <row r="13" spans="2:15" ht="12.75">
      <c r="B13" s="26">
        <f>G8</f>
        <v>45444</v>
      </c>
      <c r="C13" s="27">
        <f>B13</f>
        <v>45444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 aca="true" t="shared" si="0" ref="K13:K42"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</v>
      </c>
      <c r="N13" s="29" t="s">
        <v>19</v>
      </c>
      <c r="O13" s="30" t="s">
        <v>12</v>
      </c>
    </row>
    <row r="14" spans="2:15" ht="12.75">
      <c r="B14" s="5">
        <f>B13+1</f>
        <v>45445</v>
      </c>
      <c r="C14" s="25">
        <f aca="true" t="shared" si="1" ref="C14:C42">B14</f>
        <v>45445</v>
      </c>
      <c r="D14" s="75"/>
      <c r="E14" s="41"/>
      <c r="F14" s="42"/>
      <c r="G14" s="42"/>
      <c r="H14" s="42"/>
      <c r="I14" s="9">
        <f aca="true" t="shared" si="2" ref="I14:I42">ROUND(20*24*(F14-E14-(H14-G14)),0)/20</f>
        <v>0</v>
      </c>
      <c r="J14" s="46"/>
      <c r="K14" s="12">
        <f t="shared" si="0"/>
        <v>0</v>
      </c>
      <c r="L14" s="13">
        <f aca="true" t="shared" si="3" ref="L14:L42">I14+K14</f>
        <v>0</v>
      </c>
      <c r="M14" s="38" t="str">
        <f aca="true" t="shared" si="4" ref="M14:M42">IF(OR(AND(OR(WEEKDAY($B14,2)=6,WEEKDAY($B14,2)=7),$D14=""),AND(WEEKDAY($B14,2)&lt;&gt;6,WEEKDAY($B14,2)&lt;&gt;7,$D14&lt;&gt;""))," ","  ")</f>
        <v>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45446</v>
      </c>
      <c r="C15" s="25">
        <f t="shared" si="1"/>
        <v>45446</v>
      </c>
      <c r="D15" s="75"/>
      <c r="E15" s="41"/>
      <c r="F15" s="42"/>
      <c r="G15" s="42"/>
      <c r="H15" s="42"/>
      <c r="I15" s="9">
        <f t="shared" si="2"/>
        <v>0</v>
      </c>
      <c r="J15" s="46"/>
      <c r="K15" s="12">
        <f t="shared" si="0"/>
        <v>0</v>
      </c>
      <c r="L15" s="13">
        <f t="shared" si="3"/>
        <v>0</v>
      </c>
      <c r="M15" s="38" t="str">
        <f t="shared" si="4"/>
        <v>  </v>
      </c>
      <c r="N15" s="31" t="s">
        <v>21</v>
      </c>
      <c r="O15" s="32" t="s">
        <v>13</v>
      </c>
    </row>
    <row r="16" spans="2:15" ht="12.75">
      <c r="B16" s="5">
        <f t="shared" si="5"/>
        <v>45447</v>
      </c>
      <c r="C16" s="25">
        <f t="shared" si="1"/>
        <v>45447</v>
      </c>
      <c r="D16" s="75"/>
      <c r="E16" s="41"/>
      <c r="F16" s="42"/>
      <c r="G16" s="42"/>
      <c r="H16" s="42"/>
      <c r="I16" s="9">
        <f t="shared" si="2"/>
        <v>0</v>
      </c>
      <c r="J16" s="46"/>
      <c r="K16" s="12">
        <f t="shared" si="0"/>
        <v>0</v>
      </c>
      <c r="L16" s="13">
        <f t="shared" si="3"/>
        <v>0</v>
      </c>
      <c r="M16" s="38" t="str">
        <f t="shared" si="4"/>
        <v>  </v>
      </c>
      <c r="N16" s="31" t="s">
        <v>22</v>
      </c>
      <c r="O16" s="32" t="s">
        <v>13</v>
      </c>
    </row>
    <row r="17" spans="2:15" ht="12.75">
      <c r="B17" s="5">
        <f t="shared" si="5"/>
        <v>45448</v>
      </c>
      <c r="C17" s="25">
        <f t="shared" si="1"/>
        <v>45448</v>
      </c>
      <c r="D17" s="75"/>
      <c r="E17" s="41"/>
      <c r="F17" s="42"/>
      <c r="G17" s="42"/>
      <c r="H17" s="42"/>
      <c r="I17" s="9">
        <f t="shared" si="2"/>
        <v>0</v>
      </c>
      <c r="J17" s="46"/>
      <c r="K17" s="12">
        <f t="shared" si="0"/>
        <v>0</v>
      </c>
      <c r="L17" s="13">
        <f t="shared" si="3"/>
        <v>0</v>
      </c>
      <c r="M17" s="38" t="str">
        <f t="shared" si="4"/>
        <v>  </v>
      </c>
      <c r="N17" s="31" t="s">
        <v>23</v>
      </c>
      <c r="O17" s="32" t="s">
        <v>13</v>
      </c>
    </row>
    <row r="18" spans="2:15" ht="12.75">
      <c r="B18" s="5">
        <f t="shared" si="5"/>
        <v>45449</v>
      </c>
      <c r="C18" s="25">
        <f t="shared" si="1"/>
        <v>45449</v>
      </c>
      <c r="D18" s="75"/>
      <c r="E18" s="41"/>
      <c r="F18" s="42"/>
      <c r="G18" s="42"/>
      <c r="H18" s="42"/>
      <c r="I18" s="9">
        <f t="shared" si="2"/>
        <v>0</v>
      </c>
      <c r="J18" s="46"/>
      <c r="K18" s="12">
        <f t="shared" si="0"/>
        <v>0</v>
      </c>
      <c r="L18" s="13">
        <f t="shared" si="3"/>
        <v>0</v>
      </c>
      <c r="M18" s="38" t="str">
        <f t="shared" si="4"/>
        <v> 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45450</v>
      </c>
      <c r="C19" s="25">
        <f t="shared" si="1"/>
        <v>45450</v>
      </c>
      <c r="D19" s="75"/>
      <c r="E19" s="41"/>
      <c r="F19" s="42"/>
      <c r="G19" s="42"/>
      <c r="H19" s="42"/>
      <c r="I19" s="9">
        <f t="shared" si="2"/>
        <v>0</v>
      </c>
      <c r="J19" s="46"/>
      <c r="K19" s="12">
        <f t="shared" si="0"/>
        <v>0</v>
      </c>
      <c r="L19" s="13">
        <f t="shared" si="3"/>
        <v>0</v>
      </c>
      <c r="M19" s="38" t="str">
        <f t="shared" si="4"/>
        <v> 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45451</v>
      </c>
      <c r="C20" s="25">
        <f t="shared" si="1"/>
        <v>45451</v>
      </c>
      <c r="D20" s="75"/>
      <c r="E20" s="41"/>
      <c r="F20" s="42"/>
      <c r="G20" s="42"/>
      <c r="H20" s="42"/>
      <c r="I20" s="9">
        <f t="shared" si="2"/>
        <v>0</v>
      </c>
      <c r="J20" s="46"/>
      <c r="K20" s="12">
        <f t="shared" si="0"/>
        <v>0</v>
      </c>
      <c r="L20" s="13">
        <f t="shared" si="3"/>
        <v>0</v>
      </c>
      <c r="M20" s="38" t="str">
        <f t="shared" si="4"/>
        <v> </v>
      </c>
      <c r="N20" s="17"/>
      <c r="O20" s="20"/>
    </row>
    <row r="21" spans="2:18" s="2" customFormat="1" ht="12.75" customHeight="1">
      <c r="B21" s="5">
        <f t="shared" si="5"/>
        <v>45452</v>
      </c>
      <c r="C21" s="48">
        <f t="shared" si="1"/>
        <v>45452</v>
      </c>
      <c r="D21" s="76"/>
      <c r="E21" s="49"/>
      <c r="F21" s="50"/>
      <c r="G21" s="50"/>
      <c r="H21" s="50"/>
      <c r="I21" s="51">
        <f t="shared" si="2"/>
        <v>0</v>
      </c>
      <c r="J21" s="46"/>
      <c r="K21" s="12">
        <f t="shared" si="0"/>
        <v>0</v>
      </c>
      <c r="L21" s="52">
        <f t="shared" si="3"/>
        <v>0</v>
      </c>
      <c r="M21" s="38" t="str">
        <f t="shared" si="4"/>
        <v>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45453</v>
      </c>
      <c r="C22" s="54">
        <f t="shared" si="1"/>
        <v>45453</v>
      </c>
      <c r="D22" s="77"/>
      <c r="E22" s="55"/>
      <c r="F22" s="56"/>
      <c r="G22" s="56"/>
      <c r="H22" s="56"/>
      <c r="I22" s="57">
        <f t="shared" si="2"/>
        <v>0</v>
      </c>
      <c r="J22" s="58"/>
      <c r="K22" s="12">
        <f t="shared" si="0"/>
        <v>0</v>
      </c>
      <c r="L22" s="59">
        <f t="shared" si="3"/>
        <v>0</v>
      </c>
      <c r="M22" s="38" t="str">
        <f t="shared" si="4"/>
        <v> 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45454</v>
      </c>
      <c r="C23" s="25">
        <f t="shared" si="1"/>
        <v>45454</v>
      </c>
      <c r="D23" s="75"/>
      <c r="E23" s="41"/>
      <c r="F23" s="42"/>
      <c r="G23" s="42"/>
      <c r="H23" s="42"/>
      <c r="I23" s="9">
        <f t="shared" si="2"/>
        <v>0</v>
      </c>
      <c r="J23" s="46"/>
      <c r="K23" s="12">
        <f t="shared" si="0"/>
        <v>0</v>
      </c>
      <c r="L23" s="13">
        <f t="shared" si="3"/>
        <v>0</v>
      </c>
      <c r="M23" s="38" t="str">
        <f t="shared" si="4"/>
        <v> 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45455</v>
      </c>
      <c r="C24" s="25">
        <f t="shared" si="1"/>
        <v>45455</v>
      </c>
      <c r="D24" s="75"/>
      <c r="E24" s="41"/>
      <c r="F24" s="42"/>
      <c r="G24" s="42"/>
      <c r="H24" s="42"/>
      <c r="I24" s="9">
        <f t="shared" si="2"/>
        <v>0</v>
      </c>
      <c r="J24" s="46"/>
      <c r="K24" s="12">
        <f t="shared" si="0"/>
        <v>0</v>
      </c>
      <c r="L24" s="13">
        <f t="shared" si="3"/>
        <v>0</v>
      </c>
      <c r="M24" s="38" t="str">
        <f t="shared" si="4"/>
        <v> 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45456</v>
      </c>
      <c r="C25" s="25">
        <f t="shared" si="1"/>
        <v>45456</v>
      </c>
      <c r="D25" s="75"/>
      <c r="E25" s="41"/>
      <c r="F25" s="42"/>
      <c r="G25" s="42"/>
      <c r="H25" s="42"/>
      <c r="I25" s="9">
        <f t="shared" si="2"/>
        <v>0</v>
      </c>
      <c r="J25" s="46"/>
      <c r="K25" s="12">
        <f t="shared" si="0"/>
        <v>0</v>
      </c>
      <c r="L25" s="13">
        <f t="shared" si="3"/>
        <v>0</v>
      </c>
      <c r="M25" s="38" t="str">
        <f t="shared" si="4"/>
        <v> 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45457</v>
      </c>
      <c r="C26" s="25">
        <f t="shared" si="1"/>
        <v>45457</v>
      </c>
      <c r="D26" s="75"/>
      <c r="E26" s="41"/>
      <c r="F26" s="42"/>
      <c r="G26" s="42"/>
      <c r="H26" s="42"/>
      <c r="I26" s="9">
        <f t="shared" si="2"/>
        <v>0</v>
      </c>
      <c r="J26" s="46"/>
      <c r="K26" s="12">
        <f t="shared" si="0"/>
        <v>0</v>
      </c>
      <c r="L26" s="13">
        <f t="shared" si="3"/>
        <v>0</v>
      </c>
      <c r="M26" s="38" t="str">
        <f t="shared" si="4"/>
        <v> 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45458</v>
      </c>
      <c r="C27" s="25">
        <f t="shared" si="1"/>
        <v>45458</v>
      </c>
      <c r="D27" s="75"/>
      <c r="E27" s="41"/>
      <c r="F27" s="42"/>
      <c r="G27" s="42"/>
      <c r="H27" s="42"/>
      <c r="I27" s="9">
        <f t="shared" si="2"/>
        <v>0</v>
      </c>
      <c r="J27" s="46"/>
      <c r="K27" s="12">
        <f t="shared" si="0"/>
        <v>0</v>
      </c>
      <c r="L27" s="13">
        <f t="shared" si="3"/>
        <v>0</v>
      </c>
      <c r="M27" s="38" t="str">
        <f t="shared" si="4"/>
        <v>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45459</v>
      </c>
      <c r="C28" s="25">
        <f t="shared" si="1"/>
        <v>45459</v>
      </c>
      <c r="D28" s="75"/>
      <c r="E28" s="41"/>
      <c r="F28" s="42"/>
      <c r="G28" s="42"/>
      <c r="H28" s="42"/>
      <c r="I28" s="9">
        <f t="shared" si="2"/>
        <v>0</v>
      </c>
      <c r="J28" s="46"/>
      <c r="K28" s="12">
        <f t="shared" si="0"/>
        <v>0</v>
      </c>
      <c r="L28" s="13">
        <f t="shared" si="3"/>
        <v>0</v>
      </c>
      <c r="M28" s="38" t="str">
        <f t="shared" si="4"/>
        <v>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45460</v>
      </c>
      <c r="C29" s="25">
        <f t="shared" si="1"/>
        <v>45460</v>
      </c>
      <c r="D29" s="75"/>
      <c r="E29" s="41"/>
      <c r="F29" s="42"/>
      <c r="G29" s="42"/>
      <c r="H29" s="42"/>
      <c r="I29" s="9">
        <f t="shared" si="2"/>
        <v>0</v>
      </c>
      <c r="J29" s="46"/>
      <c r="K29" s="12">
        <f t="shared" si="0"/>
        <v>0</v>
      </c>
      <c r="L29" s="13">
        <f t="shared" si="3"/>
        <v>0</v>
      </c>
      <c r="M29" s="38" t="str">
        <f t="shared" si="4"/>
        <v> 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45461</v>
      </c>
      <c r="C30" s="25">
        <f t="shared" si="1"/>
        <v>45461</v>
      </c>
      <c r="D30" s="75"/>
      <c r="E30" s="41"/>
      <c r="F30" s="42"/>
      <c r="G30" s="42"/>
      <c r="H30" s="42"/>
      <c r="I30" s="9">
        <f t="shared" si="2"/>
        <v>0</v>
      </c>
      <c r="J30" s="46"/>
      <c r="K30" s="12">
        <f t="shared" si="0"/>
        <v>0</v>
      </c>
      <c r="L30" s="13">
        <f t="shared" si="3"/>
        <v>0</v>
      </c>
      <c r="M30" s="38" t="str">
        <f t="shared" si="4"/>
        <v> 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45462</v>
      </c>
      <c r="C31" s="25">
        <f t="shared" si="1"/>
        <v>45462</v>
      </c>
      <c r="D31" s="75"/>
      <c r="E31" s="41"/>
      <c r="F31" s="42"/>
      <c r="G31" s="42"/>
      <c r="H31" s="42"/>
      <c r="I31" s="9">
        <f t="shared" si="2"/>
        <v>0</v>
      </c>
      <c r="J31" s="46"/>
      <c r="K31" s="12">
        <f t="shared" si="0"/>
        <v>0</v>
      </c>
      <c r="L31" s="13">
        <f t="shared" si="3"/>
        <v>0</v>
      </c>
      <c r="M31" s="38" t="str">
        <f t="shared" si="4"/>
        <v>  </v>
      </c>
      <c r="N31" s="103"/>
      <c r="O31" s="105"/>
    </row>
    <row r="32" spans="2:15" ht="12.75" customHeight="1">
      <c r="B32" s="5">
        <f t="shared" si="5"/>
        <v>45463</v>
      </c>
      <c r="C32" s="25">
        <f t="shared" si="1"/>
        <v>45463</v>
      </c>
      <c r="D32" s="75"/>
      <c r="E32" s="41"/>
      <c r="F32" s="42"/>
      <c r="G32" s="42"/>
      <c r="H32" s="42"/>
      <c r="I32" s="9">
        <f t="shared" si="2"/>
        <v>0</v>
      </c>
      <c r="J32" s="46"/>
      <c r="K32" s="12">
        <f t="shared" si="0"/>
        <v>0</v>
      </c>
      <c r="L32" s="13">
        <f t="shared" si="3"/>
        <v>0</v>
      </c>
      <c r="M32" s="38" t="str">
        <f t="shared" si="4"/>
        <v>  </v>
      </c>
      <c r="N32" s="103"/>
      <c r="O32" s="105"/>
    </row>
    <row r="33" spans="2:15" ht="12.75" customHeight="1">
      <c r="B33" s="5">
        <f t="shared" si="5"/>
        <v>45464</v>
      </c>
      <c r="C33" s="25">
        <f t="shared" si="1"/>
        <v>45464</v>
      </c>
      <c r="D33" s="75"/>
      <c r="E33" s="41"/>
      <c r="F33" s="42"/>
      <c r="G33" s="42"/>
      <c r="H33" s="42"/>
      <c r="I33" s="9">
        <f t="shared" si="2"/>
        <v>0</v>
      </c>
      <c r="J33" s="46"/>
      <c r="K33" s="12">
        <f t="shared" si="0"/>
        <v>0</v>
      </c>
      <c r="L33" s="13">
        <f t="shared" si="3"/>
        <v>0</v>
      </c>
      <c r="M33" s="38" t="str">
        <f t="shared" si="4"/>
        <v>  </v>
      </c>
      <c r="N33" s="103"/>
      <c r="O33" s="105"/>
    </row>
    <row r="34" spans="2:15" ht="12.75" customHeight="1">
      <c r="B34" s="5">
        <f t="shared" si="5"/>
        <v>45465</v>
      </c>
      <c r="C34" s="25">
        <f t="shared" si="1"/>
        <v>45465</v>
      </c>
      <c r="D34" s="75"/>
      <c r="E34" s="41"/>
      <c r="F34" s="42"/>
      <c r="G34" s="42"/>
      <c r="H34" s="42"/>
      <c r="I34" s="9">
        <f t="shared" si="2"/>
        <v>0</v>
      </c>
      <c r="J34" s="46"/>
      <c r="K34" s="12">
        <f t="shared" si="0"/>
        <v>0</v>
      </c>
      <c r="L34" s="13">
        <f t="shared" si="3"/>
        <v>0</v>
      </c>
      <c r="M34" s="38" t="str">
        <f t="shared" si="4"/>
        <v> </v>
      </c>
      <c r="N34" s="103"/>
      <c r="O34" s="105"/>
    </row>
    <row r="35" spans="2:15" ht="12.75" customHeight="1">
      <c r="B35" s="5">
        <f t="shared" si="5"/>
        <v>45466</v>
      </c>
      <c r="C35" s="25">
        <f t="shared" si="1"/>
        <v>45466</v>
      </c>
      <c r="D35" s="75"/>
      <c r="E35" s="41"/>
      <c r="F35" s="42"/>
      <c r="G35" s="42"/>
      <c r="H35" s="42"/>
      <c r="I35" s="9">
        <f t="shared" si="2"/>
        <v>0</v>
      </c>
      <c r="J35" s="46"/>
      <c r="K35" s="12">
        <f t="shared" si="0"/>
        <v>0</v>
      </c>
      <c r="L35" s="13">
        <f t="shared" si="3"/>
        <v>0</v>
      </c>
      <c r="M35" s="38" t="str">
        <f t="shared" si="4"/>
        <v> </v>
      </c>
      <c r="N35" s="103"/>
      <c r="O35" s="105"/>
    </row>
    <row r="36" spans="2:15" ht="12.75" customHeight="1">
      <c r="B36" s="5">
        <f t="shared" si="5"/>
        <v>45467</v>
      </c>
      <c r="C36" s="25">
        <f t="shared" si="1"/>
        <v>45467</v>
      </c>
      <c r="D36" s="75"/>
      <c r="E36" s="41"/>
      <c r="F36" s="42"/>
      <c r="G36" s="42"/>
      <c r="H36" s="42"/>
      <c r="I36" s="9">
        <f t="shared" si="2"/>
        <v>0</v>
      </c>
      <c r="J36" s="46"/>
      <c r="K36" s="12">
        <f t="shared" si="0"/>
        <v>0</v>
      </c>
      <c r="L36" s="13">
        <f t="shared" si="3"/>
        <v>0</v>
      </c>
      <c r="M36" s="38" t="str">
        <f t="shared" si="4"/>
        <v>  </v>
      </c>
      <c r="N36" s="103"/>
      <c r="O36" s="105"/>
    </row>
    <row r="37" spans="2:15" ht="12.75" customHeight="1">
      <c r="B37" s="5">
        <f t="shared" si="5"/>
        <v>45468</v>
      </c>
      <c r="C37" s="25">
        <f t="shared" si="1"/>
        <v>45468</v>
      </c>
      <c r="D37" s="75"/>
      <c r="E37" s="41"/>
      <c r="F37" s="42"/>
      <c r="G37" s="42"/>
      <c r="H37" s="42"/>
      <c r="I37" s="9">
        <f t="shared" si="2"/>
        <v>0</v>
      </c>
      <c r="J37" s="46"/>
      <c r="K37" s="12">
        <f t="shared" si="0"/>
        <v>0</v>
      </c>
      <c r="L37" s="13">
        <f t="shared" si="3"/>
        <v>0</v>
      </c>
      <c r="M37" s="38" t="str">
        <f t="shared" si="4"/>
        <v>  </v>
      </c>
      <c r="N37" s="103"/>
      <c r="O37" s="105"/>
    </row>
    <row r="38" spans="2:15" ht="12.75" customHeight="1">
      <c r="B38" s="5">
        <f t="shared" si="5"/>
        <v>45469</v>
      </c>
      <c r="C38" s="25">
        <f t="shared" si="1"/>
        <v>45469</v>
      </c>
      <c r="D38" s="75"/>
      <c r="E38" s="41"/>
      <c r="F38" s="42"/>
      <c r="G38" s="42"/>
      <c r="H38" s="42"/>
      <c r="I38" s="9">
        <f t="shared" si="2"/>
        <v>0</v>
      </c>
      <c r="J38" s="46"/>
      <c r="K38" s="12">
        <f t="shared" si="0"/>
        <v>0</v>
      </c>
      <c r="L38" s="13">
        <f t="shared" si="3"/>
        <v>0</v>
      </c>
      <c r="M38" s="38" t="str">
        <f t="shared" si="4"/>
        <v>  </v>
      </c>
      <c r="N38" s="103"/>
      <c r="O38" s="105"/>
    </row>
    <row r="39" spans="2:15" ht="12.75" customHeight="1">
      <c r="B39" s="5">
        <f t="shared" si="5"/>
        <v>45470</v>
      </c>
      <c r="C39" s="25">
        <f t="shared" si="1"/>
        <v>45470</v>
      </c>
      <c r="D39" s="75"/>
      <c r="E39" s="41"/>
      <c r="F39" s="42"/>
      <c r="G39" s="42"/>
      <c r="H39" s="42"/>
      <c r="I39" s="9">
        <f t="shared" si="2"/>
        <v>0</v>
      </c>
      <c r="J39" s="46"/>
      <c r="K39" s="12">
        <f t="shared" si="0"/>
        <v>0</v>
      </c>
      <c r="L39" s="13">
        <f t="shared" si="3"/>
        <v>0</v>
      </c>
      <c r="M39" s="38" t="str">
        <f t="shared" si="4"/>
        <v>  </v>
      </c>
      <c r="N39" s="138"/>
      <c r="O39" s="139"/>
    </row>
    <row r="40" spans="2:15" ht="12.75" customHeight="1">
      <c r="B40" s="5">
        <f t="shared" si="5"/>
        <v>45471</v>
      </c>
      <c r="C40" s="25">
        <f t="shared" si="1"/>
        <v>45471</v>
      </c>
      <c r="D40" s="75"/>
      <c r="E40" s="41"/>
      <c r="F40" s="42"/>
      <c r="G40" s="42"/>
      <c r="H40" s="42"/>
      <c r="I40" s="9">
        <f t="shared" si="2"/>
        <v>0</v>
      </c>
      <c r="J40" s="46"/>
      <c r="K40" s="12">
        <f t="shared" si="0"/>
        <v>0</v>
      </c>
      <c r="L40" s="13">
        <f t="shared" si="3"/>
        <v>0</v>
      </c>
      <c r="M40" s="38" t="str">
        <f t="shared" si="4"/>
        <v>  </v>
      </c>
      <c r="N40" s="136"/>
      <c r="O40" s="137"/>
    </row>
    <row r="41" spans="2:15" ht="12.75" customHeight="1">
      <c r="B41" s="5">
        <f t="shared" si="5"/>
        <v>45472</v>
      </c>
      <c r="C41" s="25">
        <f t="shared" si="1"/>
        <v>45472</v>
      </c>
      <c r="D41" s="75"/>
      <c r="E41" s="41"/>
      <c r="F41" s="42"/>
      <c r="G41" s="42"/>
      <c r="H41" s="42"/>
      <c r="I41" s="9">
        <f t="shared" si="2"/>
        <v>0</v>
      </c>
      <c r="J41" s="46"/>
      <c r="K41" s="12">
        <f t="shared" si="0"/>
        <v>0</v>
      </c>
      <c r="L41" s="13">
        <f t="shared" si="3"/>
        <v>0</v>
      </c>
      <c r="M41" s="38" t="str">
        <f t="shared" si="4"/>
        <v> </v>
      </c>
      <c r="N41" s="103"/>
      <c r="O41" s="105"/>
    </row>
    <row r="42" spans="2:15" ht="12.75" customHeight="1" thickBot="1">
      <c r="B42" s="6">
        <f t="shared" si="5"/>
        <v>45473</v>
      </c>
      <c r="C42" s="28">
        <f t="shared" si="1"/>
        <v>45473</v>
      </c>
      <c r="D42" s="78"/>
      <c r="E42" s="43"/>
      <c r="F42" s="44"/>
      <c r="G42" s="44"/>
      <c r="H42" s="44"/>
      <c r="I42" s="10">
        <f t="shared" si="2"/>
        <v>0</v>
      </c>
      <c r="J42" s="47"/>
      <c r="K42" s="10">
        <f t="shared" si="0"/>
        <v>0</v>
      </c>
      <c r="L42" s="14">
        <f t="shared" si="3"/>
        <v>0</v>
      </c>
      <c r="M42" s="38" t="str">
        <f t="shared" si="4"/>
        <v> </v>
      </c>
      <c r="N42" s="103"/>
      <c r="O42" s="105"/>
    </row>
    <row r="43" spans="2:15" ht="12.75" customHeight="1">
      <c r="B43" s="2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-924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COUNTIF(M13:M42,"??")*$G$6/5</f>
        <v>168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-1092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J13:J42 E13:H42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1">
      <selection activeCell="N10" sqref="N10:O11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DATE(G7,7,1)</f>
        <v>45474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Juni!L47</f>
        <v>-1092</v>
      </c>
      <c r="M12" s="22"/>
      <c r="N12" s="81"/>
      <c r="O12" s="82"/>
    </row>
    <row r="13" spans="2:15" ht="12.75">
      <c r="B13" s="26">
        <f>G8</f>
        <v>45474</v>
      </c>
      <c r="C13" s="27">
        <f>B13</f>
        <v>45474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>IF(OR(J13=$N$13,J13=$N$14,),ROUND(20*$G$6/5,1)/20,0)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 </v>
      </c>
      <c r="N13" s="29" t="s">
        <v>19</v>
      </c>
      <c r="O13" s="30" t="s">
        <v>12</v>
      </c>
    </row>
    <row r="14" spans="2:15" ht="12.75">
      <c r="B14" s="5">
        <f>B13+1</f>
        <v>45475</v>
      </c>
      <c r="C14" s="25">
        <f aca="true" t="shared" si="0" ref="C14:C43">B14</f>
        <v>45475</v>
      </c>
      <c r="D14" s="75"/>
      <c r="E14" s="41"/>
      <c r="F14" s="42"/>
      <c r="G14" s="42"/>
      <c r="H14" s="42"/>
      <c r="I14" s="9">
        <f aca="true" t="shared" si="1" ref="I14:I43">ROUND(20*24*(F14-E14-(H14-G14)),0)/20</f>
        <v>0</v>
      </c>
      <c r="J14" s="46"/>
      <c r="K14" s="12">
        <f aca="true" t="shared" si="2" ref="K14:K43">IF(OR(J14=$N$13,J14=$N$14),ROUND(20*$G$6/5,1)/20,0)</f>
        <v>0</v>
      </c>
      <c r="L14" s="13">
        <f aca="true" t="shared" si="3" ref="L14:L43">I14+K14</f>
        <v>0</v>
      </c>
      <c r="M14" s="38" t="str">
        <f aca="true" t="shared" si="4" ref="M14:M43">IF(OR(AND(OR(WEEKDAY($B14,2)=6,WEEKDAY($B14,2)=7),$D14=""),AND(WEEKDAY($B14,2)&lt;&gt;6,WEEKDAY($B14,2)&lt;&gt;7,$D14&lt;&gt;""))," ","  ")</f>
        <v> 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45476</v>
      </c>
      <c r="C15" s="25">
        <f t="shared" si="0"/>
        <v>45476</v>
      </c>
      <c r="D15" s="75"/>
      <c r="E15" s="41"/>
      <c r="F15" s="42"/>
      <c r="G15" s="42"/>
      <c r="H15" s="42"/>
      <c r="I15" s="9">
        <f t="shared" si="1"/>
        <v>0</v>
      </c>
      <c r="J15" s="46"/>
      <c r="K15" s="12">
        <f t="shared" si="2"/>
        <v>0</v>
      </c>
      <c r="L15" s="13">
        <f t="shared" si="3"/>
        <v>0</v>
      </c>
      <c r="M15" s="38" t="str">
        <f t="shared" si="4"/>
        <v>  </v>
      </c>
      <c r="N15" s="31" t="s">
        <v>21</v>
      </c>
      <c r="O15" s="32" t="s">
        <v>13</v>
      </c>
    </row>
    <row r="16" spans="2:15" ht="12.75">
      <c r="B16" s="5">
        <f t="shared" si="5"/>
        <v>45477</v>
      </c>
      <c r="C16" s="25">
        <f t="shared" si="0"/>
        <v>45477</v>
      </c>
      <c r="D16" s="75"/>
      <c r="E16" s="41"/>
      <c r="F16" s="42"/>
      <c r="G16" s="42"/>
      <c r="H16" s="42"/>
      <c r="I16" s="9">
        <f t="shared" si="1"/>
        <v>0</v>
      </c>
      <c r="J16" s="46"/>
      <c r="K16" s="12">
        <f t="shared" si="2"/>
        <v>0</v>
      </c>
      <c r="L16" s="13">
        <f t="shared" si="3"/>
        <v>0</v>
      </c>
      <c r="M16" s="38" t="str">
        <f t="shared" si="4"/>
        <v>  </v>
      </c>
      <c r="N16" s="31" t="s">
        <v>22</v>
      </c>
      <c r="O16" s="32" t="s">
        <v>13</v>
      </c>
    </row>
    <row r="17" spans="2:15" ht="12.75">
      <c r="B17" s="5">
        <f t="shared" si="5"/>
        <v>45478</v>
      </c>
      <c r="C17" s="25">
        <f t="shared" si="0"/>
        <v>45478</v>
      </c>
      <c r="D17" s="75"/>
      <c r="E17" s="41"/>
      <c r="F17" s="42"/>
      <c r="G17" s="42"/>
      <c r="H17" s="42"/>
      <c r="I17" s="9">
        <f t="shared" si="1"/>
        <v>0</v>
      </c>
      <c r="J17" s="46"/>
      <c r="K17" s="12">
        <f t="shared" si="2"/>
        <v>0</v>
      </c>
      <c r="L17" s="13">
        <f t="shared" si="3"/>
        <v>0</v>
      </c>
      <c r="M17" s="38" t="str">
        <f t="shared" si="4"/>
        <v>  </v>
      </c>
      <c r="N17" s="31" t="s">
        <v>23</v>
      </c>
      <c r="O17" s="32" t="s">
        <v>13</v>
      </c>
    </row>
    <row r="18" spans="2:15" ht="12.75">
      <c r="B18" s="5">
        <f t="shared" si="5"/>
        <v>45479</v>
      </c>
      <c r="C18" s="25">
        <f t="shared" si="0"/>
        <v>45479</v>
      </c>
      <c r="D18" s="75"/>
      <c r="E18" s="41"/>
      <c r="F18" s="42"/>
      <c r="G18" s="42"/>
      <c r="H18" s="42"/>
      <c r="I18" s="9">
        <f t="shared" si="1"/>
        <v>0</v>
      </c>
      <c r="J18" s="46"/>
      <c r="K18" s="12">
        <f t="shared" si="2"/>
        <v>0</v>
      </c>
      <c r="L18" s="13">
        <f t="shared" si="3"/>
        <v>0</v>
      </c>
      <c r="M18" s="38" t="str">
        <f t="shared" si="4"/>
        <v>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45480</v>
      </c>
      <c r="C19" s="25">
        <f t="shared" si="0"/>
        <v>45480</v>
      </c>
      <c r="D19" s="75"/>
      <c r="E19" s="41"/>
      <c r="F19" s="42"/>
      <c r="G19" s="42"/>
      <c r="H19" s="42"/>
      <c r="I19" s="9">
        <f t="shared" si="1"/>
        <v>0</v>
      </c>
      <c r="J19" s="46"/>
      <c r="K19" s="12">
        <f t="shared" si="2"/>
        <v>0</v>
      </c>
      <c r="L19" s="13">
        <f t="shared" si="3"/>
        <v>0</v>
      </c>
      <c r="M19" s="38" t="str">
        <f t="shared" si="4"/>
        <v>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45481</v>
      </c>
      <c r="C20" s="25">
        <f t="shared" si="0"/>
        <v>45481</v>
      </c>
      <c r="D20" s="75"/>
      <c r="E20" s="41"/>
      <c r="F20" s="42"/>
      <c r="G20" s="42"/>
      <c r="H20" s="42"/>
      <c r="I20" s="9">
        <f t="shared" si="1"/>
        <v>0</v>
      </c>
      <c r="J20" s="46"/>
      <c r="K20" s="12">
        <f t="shared" si="2"/>
        <v>0</v>
      </c>
      <c r="L20" s="13">
        <f t="shared" si="3"/>
        <v>0</v>
      </c>
      <c r="M20" s="38" t="str">
        <f t="shared" si="4"/>
        <v>  </v>
      </c>
      <c r="N20" s="17"/>
      <c r="O20" s="20"/>
    </row>
    <row r="21" spans="2:18" s="2" customFormat="1" ht="12.75" customHeight="1">
      <c r="B21" s="5">
        <f t="shared" si="5"/>
        <v>45482</v>
      </c>
      <c r="C21" s="48">
        <f t="shared" si="0"/>
        <v>45482</v>
      </c>
      <c r="D21" s="76"/>
      <c r="E21" s="49"/>
      <c r="F21" s="50"/>
      <c r="G21" s="50"/>
      <c r="H21" s="50"/>
      <c r="I21" s="51">
        <f t="shared" si="1"/>
        <v>0</v>
      </c>
      <c r="J21" s="46"/>
      <c r="K21" s="12">
        <f t="shared" si="2"/>
        <v>0</v>
      </c>
      <c r="L21" s="52">
        <f t="shared" si="3"/>
        <v>0</v>
      </c>
      <c r="M21" s="38" t="str">
        <f t="shared" si="4"/>
        <v> 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45483</v>
      </c>
      <c r="C22" s="54">
        <f t="shared" si="0"/>
        <v>45483</v>
      </c>
      <c r="D22" s="77"/>
      <c r="E22" s="55"/>
      <c r="F22" s="56"/>
      <c r="G22" s="56"/>
      <c r="H22" s="56"/>
      <c r="I22" s="57">
        <f t="shared" si="1"/>
        <v>0</v>
      </c>
      <c r="J22" s="58"/>
      <c r="K22" s="12">
        <f t="shared" si="2"/>
        <v>0</v>
      </c>
      <c r="L22" s="59">
        <f t="shared" si="3"/>
        <v>0</v>
      </c>
      <c r="M22" s="38" t="str">
        <f t="shared" si="4"/>
        <v> 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45484</v>
      </c>
      <c r="C23" s="25">
        <f t="shared" si="0"/>
        <v>45484</v>
      </c>
      <c r="D23" s="75"/>
      <c r="E23" s="41"/>
      <c r="F23" s="42"/>
      <c r="G23" s="42"/>
      <c r="H23" s="42"/>
      <c r="I23" s="9">
        <f t="shared" si="1"/>
        <v>0</v>
      </c>
      <c r="J23" s="46"/>
      <c r="K23" s="12">
        <f t="shared" si="2"/>
        <v>0</v>
      </c>
      <c r="L23" s="13">
        <f t="shared" si="3"/>
        <v>0</v>
      </c>
      <c r="M23" s="38" t="str">
        <f t="shared" si="4"/>
        <v> 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45485</v>
      </c>
      <c r="C24" s="25">
        <f t="shared" si="0"/>
        <v>45485</v>
      </c>
      <c r="D24" s="75"/>
      <c r="E24" s="41"/>
      <c r="F24" s="42"/>
      <c r="G24" s="42"/>
      <c r="H24" s="42"/>
      <c r="I24" s="9">
        <f t="shared" si="1"/>
        <v>0</v>
      </c>
      <c r="J24" s="46"/>
      <c r="K24" s="12">
        <f t="shared" si="2"/>
        <v>0</v>
      </c>
      <c r="L24" s="13">
        <f t="shared" si="3"/>
        <v>0</v>
      </c>
      <c r="M24" s="38" t="str">
        <f t="shared" si="4"/>
        <v> 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45486</v>
      </c>
      <c r="C25" s="25">
        <f t="shared" si="0"/>
        <v>45486</v>
      </c>
      <c r="D25" s="75"/>
      <c r="E25" s="41"/>
      <c r="F25" s="42"/>
      <c r="G25" s="42"/>
      <c r="H25" s="42"/>
      <c r="I25" s="9">
        <f t="shared" si="1"/>
        <v>0</v>
      </c>
      <c r="J25" s="46"/>
      <c r="K25" s="12">
        <f t="shared" si="2"/>
        <v>0</v>
      </c>
      <c r="L25" s="13">
        <f t="shared" si="3"/>
        <v>0</v>
      </c>
      <c r="M25" s="38" t="str">
        <f t="shared" si="4"/>
        <v>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45487</v>
      </c>
      <c r="C26" s="25">
        <f t="shared" si="0"/>
        <v>45487</v>
      </c>
      <c r="D26" s="75"/>
      <c r="E26" s="41"/>
      <c r="F26" s="42"/>
      <c r="G26" s="42"/>
      <c r="H26" s="42"/>
      <c r="I26" s="9">
        <f t="shared" si="1"/>
        <v>0</v>
      </c>
      <c r="J26" s="46"/>
      <c r="K26" s="12">
        <f t="shared" si="2"/>
        <v>0</v>
      </c>
      <c r="L26" s="13">
        <f t="shared" si="3"/>
        <v>0</v>
      </c>
      <c r="M26" s="38" t="str">
        <f t="shared" si="4"/>
        <v>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45488</v>
      </c>
      <c r="C27" s="25">
        <f t="shared" si="0"/>
        <v>45488</v>
      </c>
      <c r="D27" s="75"/>
      <c r="E27" s="41"/>
      <c r="F27" s="42"/>
      <c r="G27" s="42"/>
      <c r="H27" s="42"/>
      <c r="I27" s="9">
        <f t="shared" si="1"/>
        <v>0</v>
      </c>
      <c r="J27" s="46"/>
      <c r="K27" s="12">
        <f t="shared" si="2"/>
        <v>0</v>
      </c>
      <c r="L27" s="13">
        <f t="shared" si="3"/>
        <v>0</v>
      </c>
      <c r="M27" s="38" t="str">
        <f t="shared" si="4"/>
        <v> 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45489</v>
      </c>
      <c r="C28" s="25">
        <f t="shared" si="0"/>
        <v>45489</v>
      </c>
      <c r="D28" s="75"/>
      <c r="E28" s="41"/>
      <c r="F28" s="42"/>
      <c r="G28" s="42"/>
      <c r="H28" s="42"/>
      <c r="I28" s="9">
        <f t="shared" si="1"/>
        <v>0</v>
      </c>
      <c r="J28" s="46"/>
      <c r="K28" s="12">
        <f t="shared" si="2"/>
        <v>0</v>
      </c>
      <c r="L28" s="13">
        <f t="shared" si="3"/>
        <v>0</v>
      </c>
      <c r="M28" s="38" t="str">
        <f t="shared" si="4"/>
        <v> 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45490</v>
      </c>
      <c r="C29" s="25">
        <f t="shared" si="0"/>
        <v>45490</v>
      </c>
      <c r="D29" s="75"/>
      <c r="E29" s="41"/>
      <c r="F29" s="42"/>
      <c r="G29" s="42"/>
      <c r="H29" s="42"/>
      <c r="I29" s="9">
        <f t="shared" si="1"/>
        <v>0</v>
      </c>
      <c r="J29" s="46"/>
      <c r="K29" s="12">
        <f t="shared" si="2"/>
        <v>0</v>
      </c>
      <c r="L29" s="13">
        <f t="shared" si="3"/>
        <v>0</v>
      </c>
      <c r="M29" s="38" t="str">
        <f t="shared" si="4"/>
        <v> 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45491</v>
      </c>
      <c r="C30" s="25">
        <f t="shared" si="0"/>
        <v>45491</v>
      </c>
      <c r="D30" s="75"/>
      <c r="E30" s="41"/>
      <c r="F30" s="42"/>
      <c r="G30" s="42"/>
      <c r="H30" s="42"/>
      <c r="I30" s="9">
        <f t="shared" si="1"/>
        <v>0</v>
      </c>
      <c r="J30" s="46"/>
      <c r="K30" s="12">
        <f t="shared" si="2"/>
        <v>0</v>
      </c>
      <c r="L30" s="13">
        <f t="shared" si="3"/>
        <v>0</v>
      </c>
      <c r="M30" s="38" t="str">
        <f t="shared" si="4"/>
        <v> 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45492</v>
      </c>
      <c r="C31" s="25">
        <f t="shared" si="0"/>
        <v>45492</v>
      </c>
      <c r="D31" s="75"/>
      <c r="E31" s="41"/>
      <c r="F31" s="42"/>
      <c r="G31" s="42"/>
      <c r="H31" s="42"/>
      <c r="I31" s="9">
        <f t="shared" si="1"/>
        <v>0</v>
      </c>
      <c r="J31" s="46"/>
      <c r="K31" s="12">
        <f t="shared" si="2"/>
        <v>0</v>
      </c>
      <c r="L31" s="13">
        <f t="shared" si="3"/>
        <v>0</v>
      </c>
      <c r="M31" s="38" t="str">
        <f t="shared" si="4"/>
        <v>  </v>
      </c>
      <c r="N31" s="103"/>
      <c r="O31" s="105"/>
    </row>
    <row r="32" spans="2:15" ht="12.75" customHeight="1">
      <c r="B32" s="5">
        <f t="shared" si="5"/>
        <v>45493</v>
      </c>
      <c r="C32" s="25">
        <f t="shared" si="0"/>
        <v>45493</v>
      </c>
      <c r="D32" s="75"/>
      <c r="E32" s="41"/>
      <c r="F32" s="42"/>
      <c r="G32" s="42"/>
      <c r="H32" s="42"/>
      <c r="I32" s="9">
        <f t="shared" si="1"/>
        <v>0</v>
      </c>
      <c r="J32" s="46"/>
      <c r="K32" s="12">
        <f t="shared" si="2"/>
        <v>0</v>
      </c>
      <c r="L32" s="13">
        <f t="shared" si="3"/>
        <v>0</v>
      </c>
      <c r="M32" s="38" t="str">
        <f t="shared" si="4"/>
        <v> </v>
      </c>
      <c r="N32" s="103"/>
      <c r="O32" s="105"/>
    </row>
    <row r="33" spans="2:15" ht="12.75" customHeight="1">
      <c r="B33" s="5">
        <f t="shared" si="5"/>
        <v>45494</v>
      </c>
      <c r="C33" s="25">
        <f t="shared" si="0"/>
        <v>45494</v>
      </c>
      <c r="D33" s="75"/>
      <c r="E33" s="41"/>
      <c r="F33" s="42"/>
      <c r="G33" s="42"/>
      <c r="H33" s="42"/>
      <c r="I33" s="9">
        <f t="shared" si="1"/>
        <v>0</v>
      </c>
      <c r="J33" s="46"/>
      <c r="K33" s="12">
        <f t="shared" si="2"/>
        <v>0</v>
      </c>
      <c r="L33" s="13">
        <f t="shared" si="3"/>
        <v>0</v>
      </c>
      <c r="M33" s="38" t="str">
        <f t="shared" si="4"/>
        <v> </v>
      </c>
      <c r="N33" s="103"/>
      <c r="O33" s="105"/>
    </row>
    <row r="34" spans="2:15" ht="12.75" customHeight="1">
      <c r="B34" s="5">
        <f t="shared" si="5"/>
        <v>45495</v>
      </c>
      <c r="C34" s="25">
        <f t="shared" si="0"/>
        <v>45495</v>
      </c>
      <c r="D34" s="75"/>
      <c r="E34" s="41"/>
      <c r="F34" s="42"/>
      <c r="G34" s="42"/>
      <c r="H34" s="42"/>
      <c r="I34" s="9">
        <f t="shared" si="1"/>
        <v>0</v>
      </c>
      <c r="J34" s="46"/>
      <c r="K34" s="12">
        <f t="shared" si="2"/>
        <v>0</v>
      </c>
      <c r="L34" s="13">
        <f t="shared" si="3"/>
        <v>0</v>
      </c>
      <c r="M34" s="38" t="str">
        <f t="shared" si="4"/>
        <v>  </v>
      </c>
      <c r="N34" s="103"/>
      <c r="O34" s="105"/>
    </row>
    <row r="35" spans="2:15" ht="12.75" customHeight="1">
      <c r="B35" s="5">
        <f t="shared" si="5"/>
        <v>45496</v>
      </c>
      <c r="C35" s="25">
        <f t="shared" si="0"/>
        <v>45496</v>
      </c>
      <c r="D35" s="75"/>
      <c r="E35" s="41"/>
      <c r="F35" s="42"/>
      <c r="G35" s="42"/>
      <c r="H35" s="42"/>
      <c r="I35" s="9">
        <f t="shared" si="1"/>
        <v>0</v>
      </c>
      <c r="J35" s="46"/>
      <c r="K35" s="12">
        <f t="shared" si="2"/>
        <v>0</v>
      </c>
      <c r="L35" s="13">
        <f t="shared" si="3"/>
        <v>0</v>
      </c>
      <c r="M35" s="38" t="str">
        <f t="shared" si="4"/>
        <v>  </v>
      </c>
      <c r="N35" s="103"/>
      <c r="O35" s="105"/>
    </row>
    <row r="36" spans="2:15" ht="12.75" customHeight="1">
      <c r="B36" s="5">
        <f t="shared" si="5"/>
        <v>45497</v>
      </c>
      <c r="C36" s="25">
        <f t="shared" si="0"/>
        <v>45497</v>
      </c>
      <c r="D36" s="75"/>
      <c r="E36" s="41"/>
      <c r="F36" s="42"/>
      <c r="G36" s="42"/>
      <c r="H36" s="42"/>
      <c r="I36" s="9">
        <f t="shared" si="1"/>
        <v>0</v>
      </c>
      <c r="J36" s="46"/>
      <c r="K36" s="12">
        <f t="shared" si="2"/>
        <v>0</v>
      </c>
      <c r="L36" s="13">
        <f t="shared" si="3"/>
        <v>0</v>
      </c>
      <c r="M36" s="38" t="str">
        <f t="shared" si="4"/>
        <v>  </v>
      </c>
      <c r="N36" s="103"/>
      <c r="O36" s="105"/>
    </row>
    <row r="37" spans="2:15" ht="12.75" customHeight="1">
      <c r="B37" s="5">
        <f t="shared" si="5"/>
        <v>45498</v>
      </c>
      <c r="C37" s="25">
        <f t="shared" si="0"/>
        <v>45498</v>
      </c>
      <c r="D37" s="75"/>
      <c r="E37" s="41"/>
      <c r="F37" s="42"/>
      <c r="G37" s="42"/>
      <c r="H37" s="42"/>
      <c r="I37" s="9">
        <f t="shared" si="1"/>
        <v>0</v>
      </c>
      <c r="J37" s="46"/>
      <c r="K37" s="12">
        <f t="shared" si="2"/>
        <v>0</v>
      </c>
      <c r="L37" s="13">
        <f t="shared" si="3"/>
        <v>0</v>
      </c>
      <c r="M37" s="38" t="str">
        <f t="shared" si="4"/>
        <v>  </v>
      </c>
      <c r="N37" s="103"/>
      <c r="O37" s="105"/>
    </row>
    <row r="38" spans="2:15" ht="12.75" customHeight="1">
      <c r="B38" s="5">
        <f t="shared" si="5"/>
        <v>45499</v>
      </c>
      <c r="C38" s="25">
        <f t="shared" si="0"/>
        <v>45499</v>
      </c>
      <c r="D38" s="75"/>
      <c r="E38" s="41"/>
      <c r="F38" s="42"/>
      <c r="G38" s="42"/>
      <c r="H38" s="42"/>
      <c r="I38" s="9">
        <f t="shared" si="1"/>
        <v>0</v>
      </c>
      <c r="J38" s="46"/>
      <c r="K38" s="12">
        <f t="shared" si="2"/>
        <v>0</v>
      </c>
      <c r="L38" s="13">
        <f t="shared" si="3"/>
        <v>0</v>
      </c>
      <c r="M38" s="38" t="str">
        <f t="shared" si="4"/>
        <v>  </v>
      </c>
      <c r="N38" s="103"/>
      <c r="O38" s="105"/>
    </row>
    <row r="39" spans="2:15" ht="12.75" customHeight="1">
      <c r="B39" s="5">
        <f t="shared" si="5"/>
        <v>45500</v>
      </c>
      <c r="C39" s="25">
        <f t="shared" si="0"/>
        <v>45500</v>
      </c>
      <c r="D39" s="75"/>
      <c r="E39" s="41"/>
      <c r="F39" s="42"/>
      <c r="G39" s="42"/>
      <c r="H39" s="42"/>
      <c r="I39" s="9">
        <f t="shared" si="1"/>
        <v>0</v>
      </c>
      <c r="J39" s="46"/>
      <c r="K39" s="12">
        <f t="shared" si="2"/>
        <v>0</v>
      </c>
      <c r="L39" s="13">
        <f t="shared" si="3"/>
        <v>0</v>
      </c>
      <c r="M39" s="38" t="str">
        <f t="shared" si="4"/>
        <v> </v>
      </c>
      <c r="N39" s="138"/>
      <c r="O39" s="139"/>
    </row>
    <row r="40" spans="2:15" ht="12.75" customHeight="1">
      <c r="B40" s="5">
        <f t="shared" si="5"/>
        <v>45501</v>
      </c>
      <c r="C40" s="25">
        <f t="shared" si="0"/>
        <v>45501</v>
      </c>
      <c r="D40" s="75"/>
      <c r="E40" s="41"/>
      <c r="F40" s="42"/>
      <c r="G40" s="42"/>
      <c r="H40" s="42"/>
      <c r="I40" s="9">
        <f t="shared" si="1"/>
        <v>0</v>
      </c>
      <c r="J40" s="46"/>
      <c r="K40" s="12">
        <f t="shared" si="2"/>
        <v>0</v>
      </c>
      <c r="L40" s="13">
        <f t="shared" si="3"/>
        <v>0</v>
      </c>
      <c r="M40" s="38" t="str">
        <f t="shared" si="4"/>
        <v> </v>
      </c>
      <c r="N40" s="136"/>
      <c r="O40" s="137"/>
    </row>
    <row r="41" spans="2:15" ht="12.75" customHeight="1">
      <c r="B41" s="5">
        <f t="shared" si="5"/>
        <v>45502</v>
      </c>
      <c r="C41" s="25">
        <f t="shared" si="0"/>
        <v>45502</v>
      </c>
      <c r="D41" s="75"/>
      <c r="E41" s="41"/>
      <c r="F41" s="42"/>
      <c r="G41" s="42"/>
      <c r="H41" s="42"/>
      <c r="I41" s="9">
        <f t="shared" si="1"/>
        <v>0</v>
      </c>
      <c r="J41" s="46"/>
      <c r="K41" s="12">
        <f t="shared" si="2"/>
        <v>0</v>
      </c>
      <c r="L41" s="13">
        <f t="shared" si="3"/>
        <v>0</v>
      </c>
      <c r="M41" s="38" t="str">
        <f t="shared" si="4"/>
        <v>  </v>
      </c>
      <c r="N41" s="103"/>
      <c r="O41" s="105"/>
    </row>
    <row r="42" spans="2:15" ht="12.75" customHeight="1">
      <c r="B42" s="5">
        <f t="shared" si="5"/>
        <v>45503</v>
      </c>
      <c r="C42" s="25">
        <f t="shared" si="0"/>
        <v>45503</v>
      </c>
      <c r="D42" s="75"/>
      <c r="E42" s="41"/>
      <c r="F42" s="42"/>
      <c r="G42" s="42"/>
      <c r="H42" s="42"/>
      <c r="I42" s="9">
        <f t="shared" si="1"/>
        <v>0</v>
      </c>
      <c r="J42" s="46"/>
      <c r="K42" s="12">
        <f t="shared" si="2"/>
        <v>0</v>
      </c>
      <c r="L42" s="13">
        <f t="shared" si="3"/>
        <v>0</v>
      </c>
      <c r="M42" s="38" t="str">
        <f t="shared" si="4"/>
        <v>  </v>
      </c>
      <c r="N42" s="103"/>
      <c r="O42" s="105"/>
    </row>
    <row r="43" spans="2:15" ht="12.75" customHeight="1" thickBot="1">
      <c r="B43" s="6">
        <f>B42+1</f>
        <v>45504</v>
      </c>
      <c r="C43" s="28">
        <f t="shared" si="0"/>
        <v>45504</v>
      </c>
      <c r="D43" s="78"/>
      <c r="E43" s="43"/>
      <c r="F43" s="44"/>
      <c r="G43" s="44"/>
      <c r="H43" s="44"/>
      <c r="I43" s="10">
        <f t="shared" si="1"/>
        <v>0</v>
      </c>
      <c r="J43" s="47"/>
      <c r="K43" s="10">
        <f t="shared" si="2"/>
        <v>0</v>
      </c>
      <c r="L43" s="14">
        <f t="shared" si="3"/>
        <v>0</v>
      </c>
      <c r="M43" s="38" t="str">
        <f t="shared" si="4"/>
        <v>  </v>
      </c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-1092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COUNTIF(M13:M43,"??")*$G$6/5</f>
        <v>193.2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-1285.2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1">
      <selection activeCell="N10" sqref="N10:O11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DATE(G7,8,1)</f>
        <v>45505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Juli!L47</f>
        <v>-1285.2</v>
      </c>
      <c r="M12" s="22"/>
      <c r="N12" s="81"/>
      <c r="O12" s="82"/>
    </row>
    <row r="13" spans="2:15" ht="12.75">
      <c r="B13" s="26">
        <f>G8</f>
        <v>45505</v>
      </c>
      <c r="C13" s="27">
        <f>B13</f>
        <v>45505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 aca="true" t="shared" si="0" ref="K13:K43"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 </v>
      </c>
      <c r="N13" s="29" t="s">
        <v>19</v>
      </c>
      <c r="O13" s="30" t="s">
        <v>12</v>
      </c>
    </row>
    <row r="14" spans="2:15" ht="12.75">
      <c r="B14" s="5">
        <f>B13+1</f>
        <v>45506</v>
      </c>
      <c r="C14" s="25">
        <f aca="true" t="shared" si="1" ref="C14:C43">B14</f>
        <v>45506</v>
      </c>
      <c r="D14" s="75"/>
      <c r="E14" s="41"/>
      <c r="F14" s="42"/>
      <c r="G14" s="42"/>
      <c r="H14" s="42"/>
      <c r="I14" s="9">
        <f aca="true" t="shared" si="2" ref="I14:I43">ROUND(20*24*(F14-E14-(H14-G14)),0)/20</f>
        <v>0</v>
      </c>
      <c r="J14" s="46"/>
      <c r="K14" s="12">
        <f t="shared" si="0"/>
        <v>0</v>
      </c>
      <c r="L14" s="13">
        <f aca="true" t="shared" si="3" ref="L14:L43">I14+K14</f>
        <v>0</v>
      </c>
      <c r="M14" s="38" t="str">
        <f aca="true" t="shared" si="4" ref="M14:M43">IF(OR(AND(OR(WEEKDAY($B14,2)=6,WEEKDAY($B14,2)=7),$D14=""),AND(WEEKDAY($B14,2)&lt;&gt;6,WEEKDAY($B14,2)&lt;&gt;7,$D14&lt;&gt;""))," ","  ")</f>
        <v> 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45507</v>
      </c>
      <c r="C15" s="25">
        <f t="shared" si="1"/>
        <v>45507</v>
      </c>
      <c r="D15" s="75"/>
      <c r="E15" s="41"/>
      <c r="F15" s="42"/>
      <c r="G15" s="42"/>
      <c r="H15" s="42"/>
      <c r="I15" s="9">
        <f t="shared" si="2"/>
        <v>0</v>
      </c>
      <c r="J15" s="46"/>
      <c r="K15" s="12">
        <f t="shared" si="0"/>
        <v>0</v>
      </c>
      <c r="L15" s="13">
        <f t="shared" si="3"/>
        <v>0</v>
      </c>
      <c r="M15" s="38" t="str">
        <f t="shared" si="4"/>
        <v> </v>
      </c>
      <c r="N15" s="31" t="s">
        <v>21</v>
      </c>
      <c r="O15" s="32" t="s">
        <v>13</v>
      </c>
    </row>
    <row r="16" spans="2:15" ht="12.75">
      <c r="B16" s="5">
        <f t="shared" si="5"/>
        <v>45508</v>
      </c>
      <c r="C16" s="25">
        <f t="shared" si="1"/>
        <v>45508</v>
      </c>
      <c r="D16" s="75"/>
      <c r="E16" s="41"/>
      <c r="F16" s="42"/>
      <c r="G16" s="42"/>
      <c r="H16" s="42"/>
      <c r="I16" s="9">
        <f t="shared" si="2"/>
        <v>0</v>
      </c>
      <c r="J16" s="46"/>
      <c r="K16" s="12">
        <f t="shared" si="0"/>
        <v>0</v>
      </c>
      <c r="L16" s="13">
        <f t="shared" si="3"/>
        <v>0</v>
      </c>
      <c r="M16" s="38" t="str">
        <f t="shared" si="4"/>
        <v> </v>
      </c>
      <c r="N16" s="31" t="s">
        <v>22</v>
      </c>
      <c r="O16" s="32" t="s">
        <v>13</v>
      </c>
    </row>
    <row r="17" spans="2:15" ht="12.75">
      <c r="B17" s="5">
        <f t="shared" si="5"/>
        <v>45509</v>
      </c>
      <c r="C17" s="25">
        <f t="shared" si="1"/>
        <v>45509</v>
      </c>
      <c r="D17" s="75"/>
      <c r="E17" s="41"/>
      <c r="F17" s="42"/>
      <c r="G17" s="42"/>
      <c r="H17" s="42"/>
      <c r="I17" s="9">
        <f t="shared" si="2"/>
        <v>0</v>
      </c>
      <c r="J17" s="46"/>
      <c r="K17" s="12">
        <f t="shared" si="0"/>
        <v>0</v>
      </c>
      <c r="L17" s="13">
        <f t="shared" si="3"/>
        <v>0</v>
      </c>
      <c r="M17" s="38" t="str">
        <f t="shared" si="4"/>
        <v>  </v>
      </c>
      <c r="N17" s="31" t="s">
        <v>23</v>
      </c>
      <c r="O17" s="32" t="s">
        <v>13</v>
      </c>
    </row>
    <row r="18" spans="2:15" ht="12.75">
      <c r="B18" s="5">
        <f t="shared" si="5"/>
        <v>45510</v>
      </c>
      <c r="C18" s="25">
        <f t="shared" si="1"/>
        <v>45510</v>
      </c>
      <c r="D18" s="75"/>
      <c r="E18" s="41"/>
      <c r="F18" s="42"/>
      <c r="G18" s="42"/>
      <c r="H18" s="42"/>
      <c r="I18" s="9">
        <f t="shared" si="2"/>
        <v>0</v>
      </c>
      <c r="J18" s="46"/>
      <c r="K18" s="12">
        <f t="shared" si="0"/>
        <v>0</v>
      </c>
      <c r="L18" s="13">
        <f t="shared" si="3"/>
        <v>0</v>
      </c>
      <c r="M18" s="38" t="str">
        <f t="shared" si="4"/>
        <v> 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45511</v>
      </c>
      <c r="C19" s="25">
        <f t="shared" si="1"/>
        <v>45511</v>
      </c>
      <c r="D19" s="75"/>
      <c r="E19" s="41"/>
      <c r="F19" s="42"/>
      <c r="G19" s="42"/>
      <c r="H19" s="42"/>
      <c r="I19" s="9">
        <f t="shared" si="2"/>
        <v>0</v>
      </c>
      <c r="J19" s="46"/>
      <c r="K19" s="12">
        <f t="shared" si="0"/>
        <v>0</v>
      </c>
      <c r="L19" s="13">
        <f t="shared" si="3"/>
        <v>0</v>
      </c>
      <c r="M19" s="38" t="str">
        <f t="shared" si="4"/>
        <v> 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45512</v>
      </c>
      <c r="C20" s="25">
        <f t="shared" si="1"/>
        <v>45512</v>
      </c>
      <c r="D20" s="75"/>
      <c r="E20" s="41"/>
      <c r="F20" s="42"/>
      <c r="G20" s="42"/>
      <c r="H20" s="42"/>
      <c r="I20" s="9">
        <f t="shared" si="2"/>
        <v>0</v>
      </c>
      <c r="J20" s="46"/>
      <c r="K20" s="12">
        <f t="shared" si="0"/>
        <v>0</v>
      </c>
      <c r="L20" s="13">
        <f t="shared" si="3"/>
        <v>0</v>
      </c>
      <c r="M20" s="38" t="str">
        <f t="shared" si="4"/>
        <v>  </v>
      </c>
      <c r="N20" s="17"/>
      <c r="O20" s="20"/>
    </row>
    <row r="21" spans="2:18" s="2" customFormat="1" ht="12.75" customHeight="1">
      <c r="B21" s="5">
        <f t="shared" si="5"/>
        <v>45513</v>
      </c>
      <c r="C21" s="48">
        <f t="shared" si="1"/>
        <v>45513</v>
      </c>
      <c r="D21" s="76"/>
      <c r="E21" s="49"/>
      <c r="F21" s="50"/>
      <c r="G21" s="50"/>
      <c r="H21" s="50"/>
      <c r="I21" s="51">
        <f t="shared" si="2"/>
        <v>0</v>
      </c>
      <c r="J21" s="46"/>
      <c r="K21" s="12">
        <f t="shared" si="0"/>
        <v>0</v>
      </c>
      <c r="L21" s="52">
        <f t="shared" si="3"/>
        <v>0</v>
      </c>
      <c r="M21" s="38" t="str">
        <f t="shared" si="4"/>
        <v> 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45514</v>
      </c>
      <c r="C22" s="54">
        <f t="shared" si="1"/>
        <v>45514</v>
      </c>
      <c r="D22" s="77"/>
      <c r="E22" s="55"/>
      <c r="F22" s="56"/>
      <c r="G22" s="56"/>
      <c r="H22" s="56"/>
      <c r="I22" s="57">
        <f t="shared" si="2"/>
        <v>0</v>
      </c>
      <c r="J22" s="58"/>
      <c r="K22" s="12">
        <f t="shared" si="0"/>
        <v>0</v>
      </c>
      <c r="L22" s="59">
        <f t="shared" si="3"/>
        <v>0</v>
      </c>
      <c r="M22" s="38" t="str">
        <f t="shared" si="4"/>
        <v>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45515</v>
      </c>
      <c r="C23" s="25">
        <f t="shared" si="1"/>
        <v>45515</v>
      </c>
      <c r="D23" s="75"/>
      <c r="E23" s="41"/>
      <c r="F23" s="42"/>
      <c r="G23" s="42"/>
      <c r="H23" s="42"/>
      <c r="I23" s="9">
        <f t="shared" si="2"/>
        <v>0</v>
      </c>
      <c r="J23" s="46"/>
      <c r="K23" s="12">
        <f t="shared" si="0"/>
        <v>0</v>
      </c>
      <c r="L23" s="13">
        <f t="shared" si="3"/>
        <v>0</v>
      </c>
      <c r="M23" s="38" t="str">
        <f t="shared" si="4"/>
        <v>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45516</v>
      </c>
      <c r="C24" s="25">
        <f t="shared" si="1"/>
        <v>45516</v>
      </c>
      <c r="D24" s="75"/>
      <c r="E24" s="41"/>
      <c r="F24" s="42"/>
      <c r="G24" s="42"/>
      <c r="H24" s="42"/>
      <c r="I24" s="9">
        <f t="shared" si="2"/>
        <v>0</v>
      </c>
      <c r="J24" s="46"/>
      <c r="K24" s="12">
        <f t="shared" si="0"/>
        <v>0</v>
      </c>
      <c r="L24" s="13">
        <f t="shared" si="3"/>
        <v>0</v>
      </c>
      <c r="M24" s="38" t="str">
        <f t="shared" si="4"/>
        <v> 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45517</v>
      </c>
      <c r="C25" s="25">
        <f t="shared" si="1"/>
        <v>45517</v>
      </c>
      <c r="D25" s="75"/>
      <c r="E25" s="41"/>
      <c r="F25" s="42"/>
      <c r="G25" s="42"/>
      <c r="H25" s="42"/>
      <c r="I25" s="9">
        <f t="shared" si="2"/>
        <v>0</v>
      </c>
      <c r="J25" s="46"/>
      <c r="K25" s="12">
        <f t="shared" si="0"/>
        <v>0</v>
      </c>
      <c r="L25" s="13">
        <f t="shared" si="3"/>
        <v>0</v>
      </c>
      <c r="M25" s="38" t="str">
        <f t="shared" si="4"/>
        <v> 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45518</v>
      </c>
      <c r="C26" s="25">
        <f t="shared" si="1"/>
        <v>45518</v>
      </c>
      <c r="D26" s="75"/>
      <c r="E26" s="41"/>
      <c r="F26" s="42"/>
      <c r="G26" s="42"/>
      <c r="H26" s="42"/>
      <c r="I26" s="9">
        <f t="shared" si="2"/>
        <v>0</v>
      </c>
      <c r="J26" s="46"/>
      <c r="K26" s="12">
        <f t="shared" si="0"/>
        <v>0</v>
      </c>
      <c r="L26" s="13">
        <f t="shared" si="3"/>
        <v>0</v>
      </c>
      <c r="M26" s="38" t="str">
        <f t="shared" si="4"/>
        <v> 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45519</v>
      </c>
      <c r="C27" s="25">
        <f t="shared" si="1"/>
        <v>45519</v>
      </c>
      <c r="D27" s="75"/>
      <c r="E27" s="41"/>
      <c r="F27" s="42"/>
      <c r="G27" s="42"/>
      <c r="H27" s="42"/>
      <c r="I27" s="9">
        <f t="shared" si="2"/>
        <v>0</v>
      </c>
      <c r="J27" s="46"/>
      <c r="K27" s="12">
        <f t="shared" si="0"/>
        <v>0</v>
      </c>
      <c r="L27" s="13">
        <f t="shared" si="3"/>
        <v>0</v>
      </c>
      <c r="M27" s="38" t="str">
        <f t="shared" si="4"/>
        <v> 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45520</v>
      </c>
      <c r="C28" s="25">
        <f t="shared" si="1"/>
        <v>45520</v>
      </c>
      <c r="D28" s="75"/>
      <c r="E28" s="41"/>
      <c r="F28" s="42"/>
      <c r="G28" s="42"/>
      <c r="H28" s="42"/>
      <c r="I28" s="9">
        <f t="shared" si="2"/>
        <v>0</v>
      </c>
      <c r="J28" s="46"/>
      <c r="K28" s="12">
        <f t="shared" si="0"/>
        <v>0</v>
      </c>
      <c r="L28" s="13">
        <f t="shared" si="3"/>
        <v>0</v>
      </c>
      <c r="M28" s="38" t="str">
        <f t="shared" si="4"/>
        <v> 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45521</v>
      </c>
      <c r="C29" s="25">
        <f t="shared" si="1"/>
        <v>45521</v>
      </c>
      <c r="D29" s="75"/>
      <c r="E29" s="41"/>
      <c r="F29" s="42"/>
      <c r="G29" s="42"/>
      <c r="H29" s="42"/>
      <c r="I29" s="9">
        <f t="shared" si="2"/>
        <v>0</v>
      </c>
      <c r="J29" s="46"/>
      <c r="K29" s="12">
        <f t="shared" si="0"/>
        <v>0</v>
      </c>
      <c r="L29" s="13">
        <f t="shared" si="3"/>
        <v>0</v>
      </c>
      <c r="M29" s="38" t="str">
        <f t="shared" si="4"/>
        <v>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45522</v>
      </c>
      <c r="C30" s="25">
        <f t="shared" si="1"/>
        <v>45522</v>
      </c>
      <c r="D30" s="75"/>
      <c r="E30" s="41"/>
      <c r="F30" s="42"/>
      <c r="G30" s="42"/>
      <c r="H30" s="42"/>
      <c r="I30" s="9">
        <f t="shared" si="2"/>
        <v>0</v>
      </c>
      <c r="J30" s="46"/>
      <c r="K30" s="12">
        <f t="shared" si="0"/>
        <v>0</v>
      </c>
      <c r="L30" s="13">
        <f t="shared" si="3"/>
        <v>0</v>
      </c>
      <c r="M30" s="38" t="str">
        <f t="shared" si="4"/>
        <v>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45523</v>
      </c>
      <c r="C31" s="25">
        <f t="shared" si="1"/>
        <v>45523</v>
      </c>
      <c r="D31" s="75"/>
      <c r="E31" s="41"/>
      <c r="F31" s="42"/>
      <c r="G31" s="42"/>
      <c r="H31" s="42"/>
      <c r="I31" s="9">
        <f t="shared" si="2"/>
        <v>0</v>
      </c>
      <c r="J31" s="46"/>
      <c r="K31" s="12">
        <f t="shared" si="0"/>
        <v>0</v>
      </c>
      <c r="L31" s="13">
        <f t="shared" si="3"/>
        <v>0</v>
      </c>
      <c r="M31" s="38" t="str">
        <f t="shared" si="4"/>
        <v>  </v>
      </c>
      <c r="N31" s="103"/>
      <c r="O31" s="105"/>
    </row>
    <row r="32" spans="2:15" ht="12.75" customHeight="1">
      <c r="B32" s="5">
        <f t="shared" si="5"/>
        <v>45524</v>
      </c>
      <c r="C32" s="25">
        <f t="shared" si="1"/>
        <v>45524</v>
      </c>
      <c r="D32" s="75"/>
      <c r="E32" s="41"/>
      <c r="F32" s="42"/>
      <c r="G32" s="42"/>
      <c r="H32" s="42"/>
      <c r="I32" s="9">
        <f t="shared" si="2"/>
        <v>0</v>
      </c>
      <c r="J32" s="46"/>
      <c r="K32" s="12">
        <f t="shared" si="0"/>
        <v>0</v>
      </c>
      <c r="L32" s="13">
        <f t="shared" si="3"/>
        <v>0</v>
      </c>
      <c r="M32" s="38" t="str">
        <f t="shared" si="4"/>
        <v>  </v>
      </c>
      <c r="N32" s="103"/>
      <c r="O32" s="105"/>
    </row>
    <row r="33" spans="2:15" ht="12.75" customHeight="1">
      <c r="B33" s="5">
        <f t="shared" si="5"/>
        <v>45525</v>
      </c>
      <c r="C33" s="25">
        <f t="shared" si="1"/>
        <v>45525</v>
      </c>
      <c r="D33" s="75"/>
      <c r="E33" s="41"/>
      <c r="F33" s="42"/>
      <c r="G33" s="42"/>
      <c r="H33" s="42"/>
      <c r="I33" s="9">
        <f t="shared" si="2"/>
        <v>0</v>
      </c>
      <c r="J33" s="46"/>
      <c r="K33" s="12">
        <f t="shared" si="0"/>
        <v>0</v>
      </c>
      <c r="L33" s="13">
        <f t="shared" si="3"/>
        <v>0</v>
      </c>
      <c r="M33" s="38" t="str">
        <f t="shared" si="4"/>
        <v>  </v>
      </c>
      <c r="N33" s="103"/>
      <c r="O33" s="105"/>
    </row>
    <row r="34" spans="2:15" ht="12.75" customHeight="1">
      <c r="B34" s="5">
        <f t="shared" si="5"/>
        <v>45526</v>
      </c>
      <c r="C34" s="25">
        <f t="shared" si="1"/>
        <v>45526</v>
      </c>
      <c r="D34" s="75"/>
      <c r="E34" s="41"/>
      <c r="F34" s="42"/>
      <c r="G34" s="42"/>
      <c r="H34" s="42"/>
      <c r="I34" s="9">
        <f t="shared" si="2"/>
        <v>0</v>
      </c>
      <c r="J34" s="46"/>
      <c r="K34" s="12">
        <f t="shared" si="0"/>
        <v>0</v>
      </c>
      <c r="L34" s="13">
        <f t="shared" si="3"/>
        <v>0</v>
      </c>
      <c r="M34" s="38" t="str">
        <f t="shared" si="4"/>
        <v>  </v>
      </c>
      <c r="N34" s="103"/>
      <c r="O34" s="105"/>
    </row>
    <row r="35" spans="2:15" ht="12.75" customHeight="1">
      <c r="B35" s="5">
        <f t="shared" si="5"/>
        <v>45527</v>
      </c>
      <c r="C35" s="25">
        <f t="shared" si="1"/>
        <v>45527</v>
      </c>
      <c r="D35" s="75"/>
      <c r="E35" s="41"/>
      <c r="F35" s="42"/>
      <c r="G35" s="42"/>
      <c r="H35" s="42"/>
      <c r="I35" s="9">
        <f t="shared" si="2"/>
        <v>0</v>
      </c>
      <c r="J35" s="46"/>
      <c r="K35" s="12">
        <f t="shared" si="0"/>
        <v>0</v>
      </c>
      <c r="L35" s="13">
        <f t="shared" si="3"/>
        <v>0</v>
      </c>
      <c r="M35" s="38" t="str">
        <f t="shared" si="4"/>
        <v>  </v>
      </c>
      <c r="N35" s="103"/>
      <c r="O35" s="105"/>
    </row>
    <row r="36" spans="2:15" ht="12.75" customHeight="1">
      <c r="B36" s="5">
        <f t="shared" si="5"/>
        <v>45528</v>
      </c>
      <c r="C36" s="25">
        <f t="shared" si="1"/>
        <v>45528</v>
      </c>
      <c r="D36" s="75"/>
      <c r="E36" s="41"/>
      <c r="F36" s="42"/>
      <c r="G36" s="42"/>
      <c r="H36" s="42"/>
      <c r="I36" s="9">
        <f t="shared" si="2"/>
        <v>0</v>
      </c>
      <c r="J36" s="46"/>
      <c r="K36" s="12">
        <f t="shared" si="0"/>
        <v>0</v>
      </c>
      <c r="L36" s="13">
        <f t="shared" si="3"/>
        <v>0</v>
      </c>
      <c r="M36" s="38" t="str">
        <f t="shared" si="4"/>
        <v> </v>
      </c>
      <c r="N36" s="103"/>
      <c r="O36" s="105"/>
    </row>
    <row r="37" spans="2:15" ht="12.75" customHeight="1">
      <c r="B37" s="5">
        <f t="shared" si="5"/>
        <v>45529</v>
      </c>
      <c r="C37" s="25">
        <f t="shared" si="1"/>
        <v>45529</v>
      </c>
      <c r="D37" s="75"/>
      <c r="E37" s="41"/>
      <c r="F37" s="42"/>
      <c r="G37" s="42"/>
      <c r="H37" s="42"/>
      <c r="I37" s="9">
        <f t="shared" si="2"/>
        <v>0</v>
      </c>
      <c r="J37" s="46"/>
      <c r="K37" s="12">
        <f t="shared" si="0"/>
        <v>0</v>
      </c>
      <c r="L37" s="13">
        <f t="shared" si="3"/>
        <v>0</v>
      </c>
      <c r="M37" s="38" t="str">
        <f t="shared" si="4"/>
        <v> </v>
      </c>
      <c r="N37" s="103"/>
      <c r="O37" s="105"/>
    </row>
    <row r="38" spans="2:15" ht="12.75" customHeight="1">
      <c r="B38" s="5">
        <f t="shared" si="5"/>
        <v>45530</v>
      </c>
      <c r="C38" s="25">
        <f t="shared" si="1"/>
        <v>45530</v>
      </c>
      <c r="D38" s="75"/>
      <c r="E38" s="41"/>
      <c r="F38" s="42"/>
      <c r="G38" s="42"/>
      <c r="H38" s="42"/>
      <c r="I38" s="9">
        <f t="shared" si="2"/>
        <v>0</v>
      </c>
      <c r="J38" s="46"/>
      <c r="K38" s="12">
        <f t="shared" si="0"/>
        <v>0</v>
      </c>
      <c r="L38" s="13">
        <f t="shared" si="3"/>
        <v>0</v>
      </c>
      <c r="M38" s="38" t="str">
        <f t="shared" si="4"/>
        <v>  </v>
      </c>
      <c r="N38" s="103"/>
      <c r="O38" s="105"/>
    </row>
    <row r="39" spans="2:15" ht="12.75" customHeight="1">
      <c r="B39" s="5">
        <f t="shared" si="5"/>
        <v>45531</v>
      </c>
      <c r="C39" s="25">
        <f t="shared" si="1"/>
        <v>45531</v>
      </c>
      <c r="D39" s="75"/>
      <c r="E39" s="41"/>
      <c r="F39" s="42"/>
      <c r="G39" s="42"/>
      <c r="H39" s="42"/>
      <c r="I39" s="9">
        <f t="shared" si="2"/>
        <v>0</v>
      </c>
      <c r="J39" s="46"/>
      <c r="K39" s="12">
        <f t="shared" si="0"/>
        <v>0</v>
      </c>
      <c r="L39" s="13">
        <f t="shared" si="3"/>
        <v>0</v>
      </c>
      <c r="M39" s="38" t="str">
        <f t="shared" si="4"/>
        <v>  </v>
      </c>
      <c r="N39" s="138"/>
      <c r="O39" s="139"/>
    </row>
    <row r="40" spans="2:15" ht="12.75" customHeight="1">
      <c r="B40" s="5">
        <f t="shared" si="5"/>
        <v>45532</v>
      </c>
      <c r="C40" s="25">
        <f t="shared" si="1"/>
        <v>45532</v>
      </c>
      <c r="D40" s="75"/>
      <c r="E40" s="41"/>
      <c r="F40" s="42"/>
      <c r="G40" s="42"/>
      <c r="H40" s="42"/>
      <c r="I40" s="9">
        <f t="shared" si="2"/>
        <v>0</v>
      </c>
      <c r="J40" s="46"/>
      <c r="K40" s="12">
        <f t="shared" si="0"/>
        <v>0</v>
      </c>
      <c r="L40" s="13">
        <f t="shared" si="3"/>
        <v>0</v>
      </c>
      <c r="M40" s="38" t="str">
        <f t="shared" si="4"/>
        <v>  </v>
      </c>
      <c r="N40" s="136"/>
      <c r="O40" s="137"/>
    </row>
    <row r="41" spans="2:15" ht="12.75" customHeight="1">
      <c r="B41" s="5">
        <f t="shared" si="5"/>
        <v>45533</v>
      </c>
      <c r="C41" s="25">
        <f t="shared" si="1"/>
        <v>45533</v>
      </c>
      <c r="D41" s="75"/>
      <c r="E41" s="41"/>
      <c r="F41" s="42"/>
      <c r="G41" s="42"/>
      <c r="H41" s="42"/>
      <c r="I41" s="9">
        <f t="shared" si="2"/>
        <v>0</v>
      </c>
      <c r="J41" s="46"/>
      <c r="K41" s="12">
        <f t="shared" si="0"/>
        <v>0</v>
      </c>
      <c r="L41" s="13">
        <f t="shared" si="3"/>
        <v>0</v>
      </c>
      <c r="M41" s="38" t="str">
        <f t="shared" si="4"/>
        <v>  </v>
      </c>
      <c r="N41" s="103"/>
      <c r="O41" s="105"/>
    </row>
    <row r="42" spans="2:15" ht="12.75" customHeight="1">
      <c r="B42" s="5">
        <f t="shared" si="5"/>
        <v>45534</v>
      </c>
      <c r="C42" s="25">
        <f t="shared" si="1"/>
        <v>45534</v>
      </c>
      <c r="D42" s="75"/>
      <c r="E42" s="41"/>
      <c r="F42" s="42"/>
      <c r="G42" s="42"/>
      <c r="H42" s="42"/>
      <c r="I42" s="9">
        <f t="shared" si="2"/>
        <v>0</v>
      </c>
      <c r="J42" s="46"/>
      <c r="K42" s="12">
        <f t="shared" si="0"/>
        <v>0</v>
      </c>
      <c r="L42" s="13">
        <f t="shared" si="3"/>
        <v>0</v>
      </c>
      <c r="M42" s="38" t="str">
        <f t="shared" si="4"/>
        <v>  </v>
      </c>
      <c r="N42" s="103"/>
      <c r="O42" s="105"/>
    </row>
    <row r="43" spans="2:15" ht="12.75" customHeight="1" thickBot="1">
      <c r="B43" s="6">
        <f>B42+1</f>
        <v>45535</v>
      </c>
      <c r="C43" s="28">
        <f t="shared" si="1"/>
        <v>45535</v>
      </c>
      <c r="D43" s="78"/>
      <c r="E43" s="43"/>
      <c r="F43" s="44"/>
      <c r="G43" s="44"/>
      <c r="H43" s="44"/>
      <c r="I43" s="10">
        <f t="shared" si="2"/>
        <v>0</v>
      </c>
      <c r="J43" s="47"/>
      <c r="K43" s="10">
        <f t="shared" si="0"/>
        <v>0</v>
      </c>
      <c r="L43" s="14">
        <f t="shared" si="3"/>
        <v>0</v>
      </c>
      <c r="M43" s="38" t="str">
        <f t="shared" si="4"/>
        <v> </v>
      </c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-1285.2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COUNTIF(M13:M43,"??")*$G$6/5</f>
        <v>184.8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-1470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85" zoomScaleNormal="85" zoomScalePageLayoutView="0" workbookViewId="0" topLeftCell="A1">
      <selection activeCell="N10" sqref="N10:O11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6.5" thickBot="1">
      <c r="A3" s="7"/>
      <c r="B3" s="18"/>
      <c r="C3" s="15"/>
      <c r="D3" s="15"/>
      <c r="E3" s="15"/>
      <c r="F3" s="19"/>
      <c r="G3" s="19"/>
      <c r="H3" s="19"/>
      <c r="I3" s="17"/>
      <c r="J3" s="17"/>
      <c r="K3" s="17"/>
      <c r="L3" s="17"/>
      <c r="M3" s="17"/>
      <c r="N3" s="17"/>
      <c r="O3" s="20"/>
    </row>
    <row r="4" spans="2:15" ht="15.75">
      <c r="B4" s="132" t="s">
        <v>5</v>
      </c>
      <c r="C4" s="160"/>
      <c r="D4" s="160"/>
      <c r="E4" s="160"/>
      <c r="F4" s="133"/>
      <c r="G4" s="152" t="str">
        <f>Januar!$G$4</f>
        <v>Name Betrieb</v>
      </c>
      <c r="H4" s="147"/>
      <c r="I4" s="148"/>
      <c r="J4" s="132" t="s">
        <v>52</v>
      </c>
      <c r="K4" s="133"/>
      <c r="L4" s="147" t="str">
        <f>Januar!$L$4</f>
        <v>Strasse</v>
      </c>
      <c r="M4" s="147"/>
      <c r="N4" s="148"/>
      <c r="O4" s="20"/>
    </row>
    <row r="5" spans="1:15" ht="16.5" thickBot="1">
      <c r="A5" s="3"/>
      <c r="B5" s="155" t="s">
        <v>1</v>
      </c>
      <c r="C5" s="161"/>
      <c r="D5" s="161"/>
      <c r="E5" s="161"/>
      <c r="F5" s="156"/>
      <c r="G5" s="142" t="str">
        <f>Januar!$G$5</f>
        <v>Vorname Nachname</v>
      </c>
      <c r="H5" s="143"/>
      <c r="I5" s="144"/>
      <c r="J5" s="140" t="s">
        <v>53</v>
      </c>
      <c r="K5" s="141"/>
      <c r="L5" s="149" t="str">
        <f>Januar!$L$5</f>
        <v>Postleitzahl, Ort</v>
      </c>
      <c r="M5" s="150"/>
      <c r="N5" s="151"/>
      <c r="O5" s="20"/>
    </row>
    <row r="6" spans="1:15" ht="15.75">
      <c r="A6" s="3"/>
      <c r="B6" s="155" t="s">
        <v>25</v>
      </c>
      <c r="C6" s="161"/>
      <c r="D6" s="161"/>
      <c r="E6" s="161"/>
      <c r="F6" s="156"/>
      <c r="G6" s="142">
        <f>Januar!$G$6</f>
        <v>42</v>
      </c>
      <c r="H6" s="143"/>
      <c r="I6" s="144"/>
      <c r="J6" s="17"/>
      <c r="K6" s="17"/>
      <c r="L6" s="17"/>
      <c r="M6" s="16"/>
      <c r="N6" s="16"/>
      <c r="O6" s="20"/>
    </row>
    <row r="7" spans="1:15" ht="15.75">
      <c r="A7" s="3"/>
      <c r="B7" s="155" t="s">
        <v>3</v>
      </c>
      <c r="C7" s="161"/>
      <c r="D7" s="161"/>
      <c r="E7" s="161"/>
      <c r="F7" s="156"/>
      <c r="G7" s="142">
        <f>Januar!$G$7</f>
        <v>2024</v>
      </c>
      <c r="H7" s="143"/>
      <c r="I7" s="144"/>
      <c r="J7" s="17"/>
      <c r="K7" s="17"/>
      <c r="L7" s="17"/>
      <c r="M7" s="17"/>
      <c r="N7" s="17"/>
      <c r="O7" s="20"/>
    </row>
    <row r="8" spans="1:15" ht="16.5" thickBot="1">
      <c r="A8" s="3"/>
      <c r="B8" s="153" t="s">
        <v>4</v>
      </c>
      <c r="C8" s="162"/>
      <c r="D8" s="162"/>
      <c r="E8" s="162"/>
      <c r="F8" s="154"/>
      <c r="G8" s="157">
        <f>DATE(G7,9,1)</f>
        <v>45536</v>
      </c>
      <c r="H8" s="158"/>
      <c r="I8" s="159"/>
      <c r="J8" s="17"/>
      <c r="K8" s="17"/>
      <c r="L8" s="17"/>
      <c r="M8" s="17"/>
      <c r="N8" s="17"/>
      <c r="O8" s="20"/>
    </row>
    <row r="9" spans="2:15" ht="13.5" thickBot="1"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5" ht="49.5" customHeight="1">
      <c r="B10" s="115" t="s">
        <v>6</v>
      </c>
      <c r="C10" s="116"/>
      <c r="D10" s="117"/>
      <c r="E10" s="145" t="s">
        <v>14</v>
      </c>
      <c r="F10" s="128" t="s">
        <v>15</v>
      </c>
      <c r="G10" s="128" t="s">
        <v>7</v>
      </c>
      <c r="H10" s="128" t="s">
        <v>8</v>
      </c>
      <c r="I10" s="128" t="s">
        <v>9</v>
      </c>
      <c r="J10" s="128" t="s">
        <v>16</v>
      </c>
      <c r="K10" s="128" t="s">
        <v>17</v>
      </c>
      <c r="L10" s="130" t="s">
        <v>18</v>
      </c>
      <c r="M10" s="17"/>
      <c r="N10" s="111" t="s">
        <v>10</v>
      </c>
      <c r="O10" s="113" t="s">
        <v>11</v>
      </c>
    </row>
    <row r="11" spans="2:15" s="1" customFormat="1" ht="16.5" customHeight="1" thickBot="1">
      <c r="B11" s="118"/>
      <c r="C11" s="119"/>
      <c r="D11" s="120"/>
      <c r="E11" s="146"/>
      <c r="F11" s="129"/>
      <c r="G11" s="129"/>
      <c r="H11" s="129"/>
      <c r="I11" s="129"/>
      <c r="J11" s="129"/>
      <c r="K11" s="129"/>
      <c r="L11" s="131"/>
      <c r="M11" s="22"/>
      <c r="N11" s="112"/>
      <c r="O11" s="114"/>
    </row>
    <row r="12" spans="2:15" s="1" customFormat="1" ht="27" customHeight="1" thickBot="1">
      <c r="B12" s="125" t="s">
        <v>51</v>
      </c>
      <c r="C12" s="126"/>
      <c r="D12" s="127"/>
      <c r="E12" s="83"/>
      <c r="F12" s="84"/>
      <c r="G12" s="84"/>
      <c r="H12" s="84"/>
      <c r="I12" s="84"/>
      <c r="J12" s="84"/>
      <c r="K12" s="84"/>
      <c r="L12" s="85">
        <f>August!L47</f>
        <v>-1470</v>
      </c>
      <c r="M12" s="22"/>
      <c r="N12" s="81"/>
      <c r="O12" s="82"/>
    </row>
    <row r="13" spans="2:15" ht="12.75">
      <c r="B13" s="26">
        <f>G8</f>
        <v>45536</v>
      </c>
      <c r="C13" s="27">
        <f>B13</f>
        <v>45536</v>
      </c>
      <c r="D13" s="74"/>
      <c r="E13" s="39"/>
      <c r="F13" s="40"/>
      <c r="G13" s="40"/>
      <c r="H13" s="40"/>
      <c r="I13" s="8">
        <f>ROUND(20*24*(F13-E13-(H13-G13)),0)/20</f>
        <v>0</v>
      </c>
      <c r="J13" s="45"/>
      <c r="K13" s="8">
        <f aca="true" t="shared" si="0" ref="K13:K42">IF(OR(J13=$N$13,J13=$N$14),ROUND(20*$G$6/5,1)/20,0)</f>
        <v>0</v>
      </c>
      <c r="L13" s="11">
        <f>I13+K13</f>
        <v>0</v>
      </c>
      <c r="M13" s="38" t="str">
        <f>IF(OR(AND(OR(WEEKDAY($B13,2)=6,WEEKDAY($B13,2)=7),$D13=""),AND(WEEKDAY($B13,2)&lt;&gt;6,WEEKDAY($B13,2)&lt;&gt;7,$D13&lt;&gt;""))," ","  ")</f>
        <v> </v>
      </c>
      <c r="N13" s="29" t="s">
        <v>19</v>
      </c>
      <c r="O13" s="30" t="s">
        <v>12</v>
      </c>
    </row>
    <row r="14" spans="2:15" ht="12.75">
      <c r="B14" s="5">
        <f>B13+1</f>
        <v>45537</v>
      </c>
      <c r="C14" s="25">
        <f aca="true" t="shared" si="1" ref="C14:C42">B14</f>
        <v>45537</v>
      </c>
      <c r="D14" s="75"/>
      <c r="E14" s="41"/>
      <c r="F14" s="42"/>
      <c r="G14" s="42"/>
      <c r="H14" s="42"/>
      <c r="I14" s="9">
        <f aca="true" t="shared" si="2" ref="I14:I42">ROUND(20*24*(F14-E14-(H14-G14)),0)/20</f>
        <v>0</v>
      </c>
      <c r="J14" s="46"/>
      <c r="K14" s="12">
        <f t="shared" si="0"/>
        <v>0</v>
      </c>
      <c r="L14" s="13">
        <f aca="true" t="shared" si="3" ref="L14:L42">I14+K14</f>
        <v>0</v>
      </c>
      <c r="M14" s="38" t="str">
        <f aca="true" t="shared" si="4" ref="M14:M42">IF(OR(AND(OR(WEEKDAY($B14,2)=6,WEEKDAY($B14,2)=7),$D14=""),AND(WEEKDAY($B14,2)&lt;&gt;6,WEEKDAY($B14,2)&lt;&gt;7,$D14&lt;&gt;""))," ","  ")</f>
        <v>  </v>
      </c>
      <c r="N14" s="31" t="s">
        <v>20</v>
      </c>
      <c r="O14" s="32" t="s">
        <v>12</v>
      </c>
    </row>
    <row r="15" spans="2:15" ht="12.75">
      <c r="B15" s="5">
        <f aca="true" t="shared" si="5" ref="B15:B42">B14+1</f>
        <v>45538</v>
      </c>
      <c r="C15" s="25">
        <f t="shared" si="1"/>
        <v>45538</v>
      </c>
      <c r="D15" s="75"/>
      <c r="E15" s="41"/>
      <c r="F15" s="42"/>
      <c r="G15" s="42"/>
      <c r="H15" s="42"/>
      <c r="I15" s="9">
        <f t="shared" si="2"/>
        <v>0</v>
      </c>
      <c r="J15" s="46"/>
      <c r="K15" s="12">
        <f t="shared" si="0"/>
        <v>0</v>
      </c>
      <c r="L15" s="13">
        <f t="shared" si="3"/>
        <v>0</v>
      </c>
      <c r="M15" s="38" t="str">
        <f t="shared" si="4"/>
        <v>  </v>
      </c>
      <c r="N15" s="31" t="s">
        <v>21</v>
      </c>
      <c r="O15" s="32" t="s">
        <v>13</v>
      </c>
    </row>
    <row r="16" spans="2:15" ht="12.75">
      <c r="B16" s="5">
        <f t="shared" si="5"/>
        <v>45539</v>
      </c>
      <c r="C16" s="25">
        <f t="shared" si="1"/>
        <v>45539</v>
      </c>
      <c r="D16" s="75"/>
      <c r="E16" s="41"/>
      <c r="F16" s="42"/>
      <c r="G16" s="42"/>
      <c r="H16" s="42"/>
      <c r="I16" s="9">
        <f t="shared" si="2"/>
        <v>0</v>
      </c>
      <c r="J16" s="46"/>
      <c r="K16" s="12">
        <f t="shared" si="0"/>
        <v>0</v>
      </c>
      <c r="L16" s="13">
        <f t="shared" si="3"/>
        <v>0</v>
      </c>
      <c r="M16" s="38" t="str">
        <f t="shared" si="4"/>
        <v>  </v>
      </c>
      <c r="N16" s="31" t="s">
        <v>22</v>
      </c>
      <c r="O16" s="32" t="s">
        <v>13</v>
      </c>
    </row>
    <row r="17" spans="2:15" ht="12.75">
      <c r="B17" s="5">
        <f t="shared" si="5"/>
        <v>45540</v>
      </c>
      <c r="C17" s="25">
        <f t="shared" si="1"/>
        <v>45540</v>
      </c>
      <c r="D17" s="75"/>
      <c r="E17" s="41"/>
      <c r="F17" s="42"/>
      <c r="G17" s="42"/>
      <c r="H17" s="42"/>
      <c r="I17" s="9">
        <f t="shared" si="2"/>
        <v>0</v>
      </c>
      <c r="J17" s="46"/>
      <c r="K17" s="12">
        <f t="shared" si="0"/>
        <v>0</v>
      </c>
      <c r="L17" s="13">
        <f t="shared" si="3"/>
        <v>0</v>
      </c>
      <c r="M17" s="38" t="str">
        <f t="shared" si="4"/>
        <v>  </v>
      </c>
      <c r="N17" s="31" t="s">
        <v>23</v>
      </c>
      <c r="O17" s="32" t="s">
        <v>13</v>
      </c>
    </row>
    <row r="18" spans="2:15" ht="12.75">
      <c r="B18" s="5">
        <f t="shared" si="5"/>
        <v>45541</v>
      </c>
      <c r="C18" s="25">
        <f t="shared" si="1"/>
        <v>45541</v>
      </c>
      <c r="D18" s="75"/>
      <c r="E18" s="41"/>
      <c r="F18" s="42"/>
      <c r="G18" s="42"/>
      <c r="H18" s="42"/>
      <c r="I18" s="9">
        <f t="shared" si="2"/>
        <v>0</v>
      </c>
      <c r="J18" s="46"/>
      <c r="K18" s="12">
        <f t="shared" si="0"/>
        <v>0</v>
      </c>
      <c r="L18" s="13">
        <f t="shared" si="3"/>
        <v>0</v>
      </c>
      <c r="M18" s="38" t="str">
        <f t="shared" si="4"/>
        <v>  </v>
      </c>
      <c r="N18" s="31" t="s">
        <v>24</v>
      </c>
      <c r="O18" s="32" t="s">
        <v>13</v>
      </c>
    </row>
    <row r="19" spans="2:15" ht="12.75" customHeight="1" thickBot="1">
      <c r="B19" s="5">
        <f t="shared" si="5"/>
        <v>45542</v>
      </c>
      <c r="C19" s="25">
        <f t="shared" si="1"/>
        <v>45542</v>
      </c>
      <c r="D19" s="75"/>
      <c r="E19" s="41"/>
      <c r="F19" s="42"/>
      <c r="G19" s="42"/>
      <c r="H19" s="42"/>
      <c r="I19" s="9">
        <f t="shared" si="2"/>
        <v>0</v>
      </c>
      <c r="J19" s="46"/>
      <c r="K19" s="12">
        <f t="shared" si="0"/>
        <v>0</v>
      </c>
      <c r="L19" s="13">
        <f t="shared" si="3"/>
        <v>0</v>
      </c>
      <c r="M19" s="38" t="str">
        <f t="shared" si="4"/>
        <v> </v>
      </c>
      <c r="N19" s="33" t="s">
        <v>48</v>
      </c>
      <c r="O19" s="34" t="s">
        <v>13</v>
      </c>
    </row>
    <row r="20" spans="2:15" ht="12.75" customHeight="1" thickBot="1">
      <c r="B20" s="5">
        <f t="shared" si="5"/>
        <v>45543</v>
      </c>
      <c r="C20" s="25">
        <f t="shared" si="1"/>
        <v>45543</v>
      </c>
      <c r="D20" s="75"/>
      <c r="E20" s="41"/>
      <c r="F20" s="42"/>
      <c r="G20" s="42"/>
      <c r="H20" s="42"/>
      <c r="I20" s="9">
        <f t="shared" si="2"/>
        <v>0</v>
      </c>
      <c r="J20" s="46"/>
      <c r="K20" s="12">
        <f t="shared" si="0"/>
        <v>0</v>
      </c>
      <c r="L20" s="13">
        <f t="shared" si="3"/>
        <v>0</v>
      </c>
      <c r="M20" s="38" t="str">
        <f t="shared" si="4"/>
        <v> </v>
      </c>
      <c r="N20" s="17"/>
      <c r="O20" s="20"/>
    </row>
    <row r="21" spans="2:18" s="2" customFormat="1" ht="12.75" customHeight="1">
      <c r="B21" s="5">
        <f t="shared" si="5"/>
        <v>45544</v>
      </c>
      <c r="C21" s="48">
        <f t="shared" si="1"/>
        <v>45544</v>
      </c>
      <c r="D21" s="76"/>
      <c r="E21" s="49"/>
      <c r="F21" s="50"/>
      <c r="G21" s="50"/>
      <c r="H21" s="50"/>
      <c r="I21" s="51">
        <f t="shared" si="2"/>
        <v>0</v>
      </c>
      <c r="J21" s="46"/>
      <c r="K21" s="12">
        <f t="shared" si="0"/>
        <v>0</v>
      </c>
      <c r="L21" s="52">
        <f t="shared" si="3"/>
        <v>0</v>
      </c>
      <c r="M21" s="38" t="str">
        <f t="shared" si="4"/>
        <v>  </v>
      </c>
      <c r="N21" s="121" t="s">
        <v>46</v>
      </c>
      <c r="O21" s="122"/>
      <c r="P21" s="4"/>
      <c r="Q21" s="4"/>
      <c r="R21" s="4"/>
    </row>
    <row r="22" spans="2:18" s="61" customFormat="1" ht="12.75" customHeight="1" thickBot="1">
      <c r="B22" s="53">
        <f t="shared" si="5"/>
        <v>45545</v>
      </c>
      <c r="C22" s="54">
        <f t="shared" si="1"/>
        <v>45545</v>
      </c>
      <c r="D22" s="77"/>
      <c r="E22" s="55"/>
      <c r="F22" s="56"/>
      <c r="G22" s="56"/>
      <c r="H22" s="56"/>
      <c r="I22" s="57">
        <f t="shared" si="2"/>
        <v>0</v>
      </c>
      <c r="J22" s="58"/>
      <c r="K22" s="12">
        <f t="shared" si="0"/>
        <v>0</v>
      </c>
      <c r="L22" s="59">
        <f t="shared" si="3"/>
        <v>0</v>
      </c>
      <c r="M22" s="38" t="str">
        <f t="shared" si="4"/>
        <v>  </v>
      </c>
      <c r="N22" s="123"/>
      <c r="O22" s="124"/>
      <c r="P22" s="62"/>
      <c r="Q22" s="62"/>
      <c r="R22" s="60"/>
    </row>
    <row r="23" spans="2:18" ht="12.75" customHeight="1">
      <c r="B23" s="5">
        <f t="shared" si="5"/>
        <v>45546</v>
      </c>
      <c r="C23" s="25">
        <f t="shared" si="1"/>
        <v>45546</v>
      </c>
      <c r="D23" s="75"/>
      <c r="E23" s="41"/>
      <c r="F23" s="42"/>
      <c r="G23" s="42"/>
      <c r="H23" s="42"/>
      <c r="I23" s="9">
        <f t="shared" si="2"/>
        <v>0</v>
      </c>
      <c r="J23" s="46"/>
      <c r="K23" s="12">
        <f t="shared" si="0"/>
        <v>0</v>
      </c>
      <c r="L23" s="13">
        <f t="shared" si="3"/>
        <v>0</v>
      </c>
      <c r="M23" s="38" t="str">
        <f t="shared" si="4"/>
        <v>  </v>
      </c>
      <c r="N23" s="138"/>
      <c r="O23" s="139"/>
      <c r="P23" s="4"/>
      <c r="Q23" s="4"/>
      <c r="R23" s="3"/>
    </row>
    <row r="24" spans="2:18" ht="12.75" customHeight="1">
      <c r="B24" s="5">
        <f t="shared" si="5"/>
        <v>45547</v>
      </c>
      <c r="C24" s="25">
        <f t="shared" si="1"/>
        <v>45547</v>
      </c>
      <c r="D24" s="75"/>
      <c r="E24" s="41"/>
      <c r="F24" s="42"/>
      <c r="G24" s="42"/>
      <c r="H24" s="42"/>
      <c r="I24" s="9">
        <f t="shared" si="2"/>
        <v>0</v>
      </c>
      <c r="J24" s="46"/>
      <c r="K24" s="12">
        <f t="shared" si="0"/>
        <v>0</v>
      </c>
      <c r="L24" s="13">
        <f t="shared" si="3"/>
        <v>0</v>
      </c>
      <c r="M24" s="38" t="str">
        <f t="shared" si="4"/>
        <v>  </v>
      </c>
      <c r="N24" s="103" t="s">
        <v>43</v>
      </c>
      <c r="O24" s="137"/>
      <c r="P24" s="4"/>
      <c r="Q24" s="4"/>
      <c r="R24" s="3"/>
    </row>
    <row r="25" spans="2:18" ht="12.75" customHeight="1">
      <c r="B25" s="5">
        <f t="shared" si="5"/>
        <v>45548</v>
      </c>
      <c r="C25" s="25">
        <f t="shared" si="1"/>
        <v>45548</v>
      </c>
      <c r="D25" s="75"/>
      <c r="E25" s="41"/>
      <c r="F25" s="42"/>
      <c r="G25" s="42"/>
      <c r="H25" s="42"/>
      <c r="I25" s="9">
        <f t="shared" si="2"/>
        <v>0</v>
      </c>
      <c r="J25" s="46"/>
      <c r="K25" s="12">
        <f t="shared" si="0"/>
        <v>0</v>
      </c>
      <c r="L25" s="13">
        <f t="shared" si="3"/>
        <v>0</v>
      </c>
      <c r="M25" s="38" t="str">
        <f t="shared" si="4"/>
        <v>  </v>
      </c>
      <c r="N25" s="103" t="s">
        <v>44</v>
      </c>
      <c r="O25" s="105"/>
      <c r="P25" s="4"/>
      <c r="Q25" s="4"/>
      <c r="R25" s="3"/>
    </row>
    <row r="26" spans="2:18" ht="12.75" customHeight="1">
      <c r="B26" s="5">
        <f t="shared" si="5"/>
        <v>45549</v>
      </c>
      <c r="C26" s="25">
        <f t="shared" si="1"/>
        <v>45549</v>
      </c>
      <c r="D26" s="75"/>
      <c r="E26" s="41"/>
      <c r="F26" s="42"/>
      <c r="G26" s="42"/>
      <c r="H26" s="42"/>
      <c r="I26" s="9">
        <f t="shared" si="2"/>
        <v>0</v>
      </c>
      <c r="J26" s="46"/>
      <c r="K26" s="12">
        <f t="shared" si="0"/>
        <v>0</v>
      </c>
      <c r="L26" s="13">
        <f t="shared" si="3"/>
        <v>0</v>
      </c>
      <c r="M26" s="38" t="str">
        <f t="shared" si="4"/>
        <v> </v>
      </c>
      <c r="N26" s="103"/>
      <c r="O26" s="105"/>
      <c r="P26" s="4"/>
      <c r="Q26" s="4"/>
      <c r="R26" s="3"/>
    </row>
    <row r="27" spans="2:18" ht="12.75" customHeight="1">
      <c r="B27" s="5">
        <f t="shared" si="5"/>
        <v>45550</v>
      </c>
      <c r="C27" s="25">
        <f t="shared" si="1"/>
        <v>45550</v>
      </c>
      <c r="D27" s="75"/>
      <c r="E27" s="41"/>
      <c r="F27" s="42"/>
      <c r="G27" s="42"/>
      <c r="H27" s="42"/>
      <c r="I27" s="9">
        <f t="shared" si="2"/>
        <v>0</v>
      </c>
      <c r="J27" s="46"/>
      <c r="K27" s="12">
        <f t="shared" si="0"/>
        <v>0</v>
      </c>
      <c r="L27" s="13">
        <f t="shared" si="3"/>
        <v>0</v>
      </c>
      <c r="M27" s="38" t="str">
        <f t="shared" si="4"/>
        <v> </v>
      </c>
      <c r="N27" s="103" t="s">
        <v>45</v>
      </c>
      <c r="O27" s="105"/>
      <c r="P27" s="4"/>
      <c r="Q27" s="4"/>
      <c r="R27" s="3"/>
    </row>
    <row r="28" spans="2:18" ht="12.75" customHeight="1">
      <c r="B28" s="5">
        <f t="shared" si="5"/>
        <v>45551</v>
      </c>
      <c r="C28" s="25">
        <f t="shared" si="1"/>
        <v>45551</v>
      </c>
      <c r="D28" s="75"/>
      <c r="E28" s="41"/>
      <c r="F28" s="42"/>
      <c r="G28" s="42"/>
      <c r="H28" s="42"/>
      <c r="I28" s="9">
        <f t="shared" si="2"/>
        <v>0</v>
      </c>
      <c r="J28" s="46"/>
      <c r="K28" s="12">
        <f t="shared" si="0"/>
        <v>0</v>
      </c>
      <c r="L28" s="13">
        <f t="shared" si="3"/>
        <v>0</v>
      </c>
      <c r="M28" s="38" t="str">
        <f t="shared" si="4"/>
        <v>  </v>
      </c>
      <c r="N28" s="103"/>
      <c r="O28" s="105"/>
      <c r="P28" s="4"/>
      <c r="Q28" s="4"/>
      <c r="R28" s="3"/>
    </row>
    <row r="29" spans="2:18" ht="12.75" customHeight="1">
      <c r="B29" s="5">
        <f t="shared" si="5"/>
        <v>45552</v>
      </c>
      <c r="C29" s="25">
        <f t="shared" si="1"/>
        <v>45552</v>
      </c>
      <c r="D29" s="75"/>
      <c r="E29" s="41"/>
      <c r="F29" s="42"/>
      <c r="G29" s="42"/>
      <c r="H29" s="42"/>
      <c r="I29" s="9">
        <f t="shared" si="2"/>
        <v>0</v>
      </c>
      <c r="J29" s="46"/>
      <c r="K29" s="12">
        <f t="shared" si="0"/>
        <v>0</v>
      </c>
      <c r="L29" s="13">
        <f t="shared" si="3"/>
        <v>0</v>
      </c>
      <c r="M29" s="38" t="str">
        <f t="shared" si="4"/>
        <v>  </v>
      </c>
      <c r="N29" s="138"/>
      <c r="O29" s="139"/>
      <c r="P29" s="4"/>
      <c r="Q29" s="4"/>
      <c r="R29" s="3"/>
    </row>
    <row r="30" spans="2:18" ht="12.75" customHeight="1">
      <c r="B30" s="5">
        <f t="shared" si="5"/>
        <v>45553</v>
      </c>
      <c r="C30" s="25">
        <f t="shared" si="1"/>
        <v>45553</v>
      </c>
      <c r="D30" s="75"/>
      <c r="E30" s="41"/>
      <c r="F30" s="42"/>
      <c r="G30" s="42"/>
      <c r="H30" s="42"/>
      <c r="I30" s="9">
        <f t="shared" si="2"/>
        <v>0</v>
      </c>
      <c r="J30" s="46"/>
      <c r="K30" s="12">
        <f t="shared" si="0"/>
        <v>0</v>
      </c>
      <c r="L30" s="13">
        <f t="shared" si="3"/>
        <v>0</v>
      </c>
      <c r="M30" s="38" t="str">
        <f t="shared" si="4"/>
        <v>  </v>
      </c>
      <c r="N30" s="136"/>
      <c r="O30" s="137"/>
      <c r="P30" s="3"/>
      <c r="Q30" s="3"/>
      <c r="R30" s="3"/>
    </row>
    <row r="31" spans="2:15" ht="12.75" customHeight="1">
      <c r="B31" s="5">
        <f t="shared" si="5"/>
        <v>45554</v>
      </c>
      <c r="C31" s="25">
        <f t="shared" si="1"/>
        <v>45554</v>
      </c>
      <c r="D31" s="75"/>
      <c r="E31" s="41"/>
      <c r="F31" s="42"/>
      <c r="G31" s="42"/>
      <c r="H31" s="42"/>
      <c r="I31" s="9">
        <f t="shared" si="2"/>
        <v>0</v>
      </c>
      <c r="J31" s="46"/>
      <c r="K31" s="12">
        <f t="shared" si="0"/>
        <v>0</v>
      </c>
      <c r="L31" s="13">
        <f t="shared" si="3"/>
        <v>0</v>
      </c>
      <c r="M31" s="38" t="str">
        <f t="shared" si="4"/>
        <v>  </v>
      </c>
      <c r="N31" s="103"/>
      <c r="O31" s="105"/>
    </row>
    <row r="32" spans="2:15" ht="12.75" customHeight="1">
      <c r="B32" s="5">
        <f t="shared" si="5"/>
        <v>45555</v>
      </c>
      <c r="C32" s="25">
        <f t="shared" si="1"/>
        <v>45555</v>
      </c>
      <c r="D32" s="75"/>
      <c r="E32" s="41"/>
      <c r="F32" s="42"/>
      <c r="G32" s="42"/>
      <c r="H32" s="42"/>
      <c r="I32" s="9">
        <f t="shared" si="2"/>
        <v>0</v>
      </c>
      <c r="J32" s="46"/>
      <c r="K32" s="12">
        <f t="shared" si="0"/>
        <v>0</v>
      </c>
      <c r="L32" s="13">
        <f t="shared" si="3"/>
        <v>0</v>
      </c>
      <c r="M32" s="38" t="str">
        <f t="shared" si="4"/>
        <v>  </v>
      </c>
      <c r="N32" s="103"/>
      <c r="O32" s="105"/>
    </row>
    <row r="33" spans="2:15" ht="12.75" customHeight="1">
      <c r="B33" s="5">
        <f t="shared" si="5"/>
        <v>45556</v>
      </c>
      <c r="C33" s="25">
        <f t="shared" si="1"/>
        <v>45556</v>
      </c>
      <c r="D33" s="75"/>
      <c r="E33" s="41"/>
      <c r="F33" s="42"/>
      <c r="G33" s="42"/>
      <c r="H33" s="42"/>
      <c r="I33" s="9">
        <f t="shared" si="2"/>
        <v>0</v>
      </c>
      <c r="J33" s="46"/>
      <c r="K33" s="12">
        <f t="shared" si="0"/>
        <v>0</v>
      </c>
      <c r="L33" s="13">
        <f t="shared" si="3"/>
        <v>0</v>
      </c>
      <c r="M33" s="38" t="str">
        <f t="shared" si="4"/>
        <v> </v>
      </c>
      <c r="N33" s="103"/>
      <c r="O33" s="105"/>
    </row>
    <row r="34" spans="2:15" ht="12.75" customHeight="1">
      <c r="B34" s="5">
        <f t="shared" si="5"/>
        <v>45557</v>
      </c>
      <c r="C34" s="25">
        <f t="shared" si="1"/>
        <v>45557</v>
      </c>
      <c r="D34" s="75"/>
      <c r="E34" s="41"/>
      <c r="F34" s="42"/>
      <c r="G34" s="42"/>
      <c r="H34" s="42"/>
      <c r="I34" s="9">
        <f t="shared" si="2"/>
        <v>0</v>
      </c>
      <c r="J34" s="46"/>
      <c r="K34" s="12">
        <f t="shared" si="0"/>
        <v>0</v>
      </c>
      <c r="L34" s="13">
        <f t="shared" si="3"/>
        <v>0</v>
      </c>
      <c r="M34" s="38" t="str">
        <f t="shared" si="4"/>
        <v> </v>
      </c>
      <c r="N34" s="103"/>
      <c r="O34" s="105"/>
    </row>
    <row r="35" spans="2:15" ht="12.75" customHeight="1">
      <c r="B35" s="5">
        <f t="shared" si="5"/>
        <v>45558</v>
      </c>
      <c r="C35" s="25">
        <f t="shared" si="1"/>
        <v>45558</v>
      </c>
      <c r="D35" s="75"/>
      <c r="E35" s="41"/>
      <c r="F35" s="42"/>
      <c r="G35" s="42"/>
      <c r="H35" s="42"/>
      <c r="I35" s="9">
        <f t="shared" si="2"/>
        <v>0</v>
      </c>
      <c r="J35" s="46"/>
      <c r="K35" s="12">
        <f t="shared" si="0"/>
        <v>0</v>
      </c>
      <c r="L35" s="13">
        <f t="shared" si="3"/>
        <v>0</v>
      </c>
      <c r="M35" s="38" t="str">
        <f t="shared" si="4"/>
        <v>  </v>
      </c>
      <c r="N35" s="103"/>
      <c r="O35" s="105"/>
    </row>
    <row r="36" spans="2:15" ht="12.75" customHeight="1">
      <c r="B36" s="5">
        <f t="shared" si="5"/>
        <v>45559</v>
      </c>
      <c r="C36" s="25">
        <f t="shared" si="1"/>
        <v>45559</v>
      </c>
      <c r="D36" s="75"/>
      <c r="E36" s="41"/>
      <c r="F36" s="42"/>
      <c r="G36" s="42"/>
      <c r="H36" s="42"/>
      <c r="I36" s="9">
        <f t="shared" si="2"/>
        <v>0</v>
      </c>
      <c r="J36" s="46"/>
      <c r="K36" s="12">
        <f t="shared" si="0"/>
        <v>0</v>
      </c>
      <c r="L36" s="13">
        <f t="shared" si="3"/>
        <v>0</v>
      </c>
      <c r="M36" s="38" t="str">
        <f t="shared" si="4"/>
        <v>  </v>
      </c>
      <c r="N36" s="103"/>
      <c r="O36" s="105"/>
    </row>
    <row r="37" spans="2:15" ht="12.75" customHeight="1">
      <c r="B37" s="5">
        <f t="shared" si="5"/>
        <v>45560</v>
      </c>
      <c r="C37" s="25">
        <f t="shared" si="1"/>
        <v>45560</v>
      </c>
      <c r="D37" s="75"/>
      <c r="E37" s="41"/>
      <c r="F37" s="42"/>
      <c r="G37" s="42"/>
      <c r="H37" s="42"/>
      <c r="I37" s="9">
        <f t="shared" si="2"/>
        <v>0</v>
      </c>
      <c r="J37" s="46"/>
      <c r="K37" s="12">
        <f t="shared" si="0"/>
        <v>0</v>
      </c>
      <c r="L37" s="13">
        <f t="shared" si="3"/>
        <v>0</v>
      </c>
      <c r="M37" s="38" t="str">
        <f t="shared" si="4"/>
        <v>  </v>
      </c>
      <c r="N37" s="103"/>
      <c r="O37" s="105"/>
    </row>
    <row r="38" spans="2:15" ht="12.75" customHeight="1">
      <c r="B38" s="5">
        <f t="shared" si="5"/>
        <v>45561</v>
      </c>
      <c r="C38" s="25">
        <f t="shared" si="1"/>
        <v>45561</v>
      </c>
      <c r="D38" s="75"/>
      <c r="E38" s="41"/>
      <c r="F38" s="42"/>
      <c r="G38" s="42"/>
      <c r="H38" s="42"/>
      <c r="I38" s="9">
        <f t="shared" si="2"/>
        <v>0</v>
      </c>
      <c r="J38" s="46"/>
      <c r="K38" s="12">
        <f t="shared" si="0"/>
        <v>0</v>
      </c>
      <c r="L38" s="13">
        <f t="shared" si="3"/>
        <v>0</v>
      </c>
      <c r="M38" s="38" t="str">
        <f t="shared" si="4"/>
        <v>  </v>
      </c>
      <c r="N38" s="103"/>
      <c r="O38" s="105"/>
    </row>
    <row r="39" spans="2:15" ht="12.75" customHeight="1">
      <c r="B39" s="5">
        <f t="shared" si="5"/>
        <v>45562</v>
      </c>
      <c r="C39" s="25">
        <f t="shared" si="1"/>
        <v>45562</v>
      </c>
      <c r="D39" s="75"/>
      <c r="E39" s="41"/>
      <c r="F39" s="42"/>
      <c r="G39" s="42"/>
      <c r="H39" s="42"/>
      <c r="I39" s="9">
        <f t="shared" si="2"/>
        <v>0</v>
      </c>
      <c r="J39" s="46"/>
      <c r="K39" s="12">
        <f t="shared" si="0"/>
        <v>0</v>
      </c>
      <c r="L39" s="13">
        <f t="shared" si="3"/>
        <v>0</v>
      </c>
      <c r="M39" s="38" t="str">
        <f t="shared" si="4"/>
        <v>  </v>
      </c>
      <c r="N39" s="138"/>
      <c r="O39" s="139"/>
    </row>
    <row r="40" spans="2:15" ht="12.75" customHeight="1">
      <c r="B40" s="5">
        <f t="shared" si="5"/>
        <v>45563</v>
      </c>
      <c r="C40" s="25">
        <f t="shared" si="1"/>
        <v>45563</v>
      </c>
      <c r="D40" s="75"/>
      <c r="E40" s="41"/>
      <c r="F40" s="42"/>
      <c r="G40" s="42"/>
      <c r="H40" s="42"/>
      <c r="I40" s="9">
        <f t="shared" si="2"/>
        <v>0</v>
      </c>
      <c r="J40" s="46"/>
      <c r="K40" s="12">
        <f t="shared" si="0"/>
        <v>0</v>
      </c>
      <c r="L40" s="13">
        <f t="shared" si="3"/>
        <v>0</v>
      </c>
      <c r="M40" s="38" t="str">
        <f t="shared" si="4"/>
        <v> </v>
      </c>
      <c r="N40" s="136"/>
      <c r="O40" s="137"/>
    </row>
    <row r="41" spans="2:15" ht="12.75" customHeight="1">
      <c r="B41" s="5">
        <f t="shared" si="5"/>
        <v>45564</v>
      </c>
      <c r="C41" s="25">
        <f t="shared" si="1"/>
        <v>45564</v>
      </c>
      <c r="D41" s="75"/>
      <c r="E41" s="41"/>
      <c r="F41" s="42"/>
      <c r="G41" s="42"/>
      <c r="H41" s="42"/>
      <c r="I41" s="9">
        <f t="shared" si="2"/>
        <v>0</v>
      </c>
      <c r="J41" s="46"/>
      <c r="K41" s="12">
        <f t="shared" si="0"/>
        <v>0</v>
      </c>
      <c r="L41" s="13">
        <f t="shared" si="3"/>
        <v>0</v>
      </c>
      <c r="M41" s="38" t="str">
        <f t="shared" si="4"/>
        <v> </v>
      </c>
      <c r="N41" s="103"/>
      <c r="O41" s="105"/>
    </row>
    <row r="42" spans="2:15" ht="12.75" customHeight="1" thickBot="1">
      <c r="B42" s="6">
        <f t="shared" si="5"/>
        <v>45565</v>
      </c>
      <c r="C42" s="28">
        <f t="shared" si="1"/>
        <v>45565</v>
      </c>
      <c r="D42" s="78"/>
      <c r="E42" s="43"/>
      <c r="F42" s="44"/>
      <c r="G42" s="44"/>
      <c r="H42" s="44"/>
      <c r="I42" s="10">
        <f t="shared" si="2"/>
        <v>0</v>
      </c>
      <c r="J42" s="47"/>
      <c r="K42" s="10">
        <f t="shared" si="0"/>
        <v>0</v>
      </c>
      <c r="L42" s="14">
        <f t="shared" si="3"/>
        <v>0</v>
      </c>
      <c r="M42" s="38" t="str">
        <f t="shared" si="4"/>
        <v>  </v>
      </c>
      <c r="N42" s="103"/>
      <c r="O42" s="105"/>
    </row>
    <row r="43" spans="2:15" ht="12.75" customHeight="1">
      <c r="B43" s="2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38"/>
      <c r="O43" s="139"/>
    </row>
    <row r="44" spans="2:15" ht="12.75" customHeight="1" thickBot="1">
      <c r="B44" s="2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34"/>
      <c r="O44" s="135"/>
    </row>
    <row r="45" spans="2:15" ht="16.5" customHeight="1">
      <c r="B45" s="21"/>
      <c r="C45" s="17"/>
      <c r="D45" s="17"/>
      <c r="E45" s="17"/>
      <c r="F45" s="17"/>
      <c r="G45" s="17"/>
      <c r="H45" s="17"/>
      <c r="I45" s="17"/>
      <c r="J45" s="132" t="s">
        <v>26</v>
      </c>
      <c r="K45" s="133"/>
      <c r="L45" s="35">
        <f>SUM(L12:L43)</f>
        <v>-1470</v>
      </c>
      <c r="M45" s="17"/>
      <c r="N45" s="138"/>
      <c r="O45" s="139"/>
    </row>
    <row r="46" spans="2:15" ht="16.5" customHeight="1">
      <c r="B46" s="21"/>
      <c r="C46" s="17"/>
      <c r="D46" s="17"/>
      <c r="E46" s="17"/>
      <c r="F46" s="17"/>
      <c r="G46" s="17"/>
      <c r="H46" s="17"/>
      <c r="I46" s="17"/>
      <c r="J46" s="155" t="s">
        <v>27</v>
      </c>
      <c r="K46" s="156"/>
      <c r="L46" s="37">
        <f>COUNTIF(M13:M42,"??")*$G$6/5</f>
        <v>176.4</v>
      </c>
      <c r="M46" s="17"/>
      <c r="N46" s="103"/>
      <c r="O46" s="105"/>
    </row>
    <row r="47" spans="2:15" ht="16.5" customHeight="1" thickBot="1">
      <c r="B47" s="23"/>
      <c r="C47" s="24"/>
      <c r="D47" s="24"/>
      <c r="E47" s="24"/>
      <c r="F47" s="24"/>
      <c r="G47" s="24"/>
      <c r="H47" s="24"/>
      <c r="I47" s="24"/>
      <c r="J47" s="153" t="s">
        <v>28</v>
      </c>
      <c r="K47" s="154"/>
      <c r="L47" s="36">
        <f>L45-L46</f>
        <v>-1646.4</v>
      </c>
      <c r="M47" s="24"/>
      <c r="N47" s="166"/>
      <c r="O47" s="167"/>
    </row>
    <row r="49" spans="2:15" ht="40.5" customHeight="1" thickBot="1">
      <c r="B49" s="100" t="s">
        <v>49</v>
      </c>
      <c r="C49" s="101"/>
      <c r="D49" s="101"/>
      <c r="E49" s="102"/>
      <c r="F49" s="97"/>
      <c r="G49" s="98"/>
      <c r="H49" s="98"/>
      <c r="I49" s="99"/>
      <c r="K49" s="94" t="s">
        <v>50</v>
      </c>
      <c r="L49" s="95"/>
      <c r="M49" s="95"/>
      <c r="N49" s="96"/>
      <c r="O49" s="96"/>
    </row>
  </sheetData>
  <sheetProtection/>
  <mergeCells count="60"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J45:K45"/>
    <mergeCell ref="N45:O45"/>
    <mergeCell ref="B49:E49"/>
    <mergeCell ref="F49:I49"/>
    <mergeCell ref="K49:M49"/>
    <mergeCell ref="N49:O49"/>
    <mergeCell ref="J46:K46"/>
    <mergeCell ref="N46:O46"/>
    <mergeCell ref="J47:K47"/>
    <mergeCell ref="N47:O47"/>
  </mergeCells>
  <conditionalFormatting sqref="J13:J42 E13:H42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subject>Arbeitszeiterfassung für Einsatzbetriebe</dc:subject>
  <dc:creator>Peter Stoffer</dc:creator>
  <cp:keywords/>
  <dc:description/>
  <cp:lastModifiedBy>Glauser Michel ZIVI</cp:lastModifiedBy>
  <cp:lastPrinted>2015-12-07T09:39:49Z</cp:lastPrinted>
  <dcterms:created xsi:type="dcterms:W3CDTF">2010-02-15T14:07:30Z</dcterms:created>
  <dcterms:modified xsi:type="dcterms:W3CDTF">2024-02-01T12:52:02Z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2</vt:lpwstr>
  </property>
  <property fmtid="{D5CDD505-2E9C-101B-9397-08002B2CF9AE}" pid="3" name="FSC#EVDCFG@15.1400:ActualVersionCreatedAt">
    <vt:lpwstr>2019-06-28T11:29:44</vt:lpwstr>
  </property>
  <property fmtid="{D5CDD505-2E9C-101B-9397-08002B2CF9AE}" pid="4" name="FSC#EVDCFG@15.1400:ResponsibleBureau_DE">
    <vt:lpwstr>Bundesamt für Zivildienst ZIVI</vt:lpwstr>
  </property>
  <property fmtid="{D5CDD505-2E9C-101B-9397-08002B2CF9AE}" pid="5" name="FSC#EVDCFG@15.1400:ResponsibleBureau_EN">
    <vt:lpwstr>Federal Office for Civilian Service CIVI</vt:lpwstr>
  </property>
  <property fmtid="{D5CDD505-2E9C-101B-9397-08002B2CF9AE}" pid="6" name="FSC#EVDCFG@15.1400:ResponsibleBureau_FR">
    <vt:lpwstr>Office fédéral du service civil CIVI</vt:lpwstr>
  </property>
  <property fmtid="{D5CDD505-2E9C-101B-9397-08002B2CF9AE}" pid="7" name="FSC#EVDCFG@15.1400:ResponsibleBureau_IT">
    <vt:lpwstr>Ufficio federale del servizio civile CIVI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/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/>
  </property>
  <property fmtid="{D5CDD505-2E9C-101B-9397-08002B2CF9AE}" pid="16" name="FSC#EVDCFG@15.1400:Address">
    <vt:lpwstr/>
  </property>
  <property fmtid="{D5CDD505-2E9C-101B-9397-08002B2CF9AE}" pid="17" name="FSC#COOSYSTEM@1.1:Container">
    <vt:lpwstr>COO.2101.112.4.174577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311.01-02964</vt:lpwstr>
  </property>
  <property fmtid="{D5CDD505-2E9C-101B-9397-08002B2CF9AE}" pid="20" name="FSC#COOELAK@1.1001:FileRefYear">
    <vt:lpwstr>2011</vt:lpwstr>
  </property>
  <property fmtid="{D5CDD505-2E9C-101B-9397-08002B2CF9AE}" pid="21" name="FSC#COOELAK@1.1001:FileRefOrdinal">
    <vt:lpwstr>2964</vt:lpwstr>
  </property>
  <property fmtid="{D5CDD505-2E9C-101B-9397-08002B2CF9AE}" pid="22" name="FSC#COOELAK@1.1001:FileRefOU">
    <vt:lpwstr>FG-ABI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Sollberger Karin, ZIVI </vt:lpwstr>
  </property>
  <property fmtid="{D5CDD505-2E9C-101B-9397-08002B2CF9AE}" pid="25" name="FSC#COOELAK@1.1001:OwnerExtension">
    <vt:lpwstr>+41 58 466 79 50</vt:lpwstr>
  </property>
  <property fmtid="{D5CDD505-2E9C-101B-9397-08002B2CF9AE}" pid="26" name="FSC#COOELAK@1.1001:OwnerFaxExtension">
    <vt:lpwstr>+41 58 468 19 98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Fachgruppe Betreuung Einsatzbetriebe (FG-ABI)</vt:lpwstr>
  </property>
  <property fmtid="{D5CDD505-2E9C-101B-9397-08002B2CF9AE}" pid="32" name="FSC#COOELAK@1.1001:CreatedAt">
    <vt:lpwstr>13.11.2018</vt:lpwstr>
  </property>
  <property fmtid="{D5CDD505-2E9C-101B-9397-08002B2CF9AE}" pid="33" name="FSC#COOELAK@1.1001:OU">
    <vt:lpwstr>Fachgruppe Betreuung Einsatzbetriebe (FG-ABI)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*COO.2101.112.4.174577*</vt:lpwstr>
  </property>
  <property fmtid="{D5CDD505-2E9C-101B-9397-08002B2CF9AE}" pid="36" name="FSC#COOELAK@1.1001:RefBarCode">
    <vt:lpwstr>*COO.2101.112.3.174578*</vt:lpwstr>
  </property>
  <property fmtid="{D5CDD505-2E9C-101B-9397-08002B2CF9AE}" pid="37" name="FSC#COOELAK@1.1001:FileRefBarCode">
    <vt:lpwstr>*311.01-02964*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311.01</vt:lpwstr>
  </property>
  <property fmtid="{D5CDD505-2E9C-101B-9397-08002B2CF9AE}" pid="51" name="FSC#COOELAK@1.1001:CurrentUserRolePos">
    <vt:lpwstr>Sachbearbeiter/in</vt:lpwstr>
  </property>
  <property fmtid="{D5CDD505-2E9C-101B-9397-08002B2CF9AE}" pid="52" name="FSC#COOELAK@1.1001:CurrentUserEmail">
    <vt:lpwstr>karin.sollberger@zivi.admin.ch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311.01</vt:lpwstr>
  </property>
  <property fmtid="{D5CDD505-2E9C-101B-9397-08002B2CF9AE}" pid="59" name="FSC#EVDCFG@15.1400:Dossierref">
    <vt:lpwstr>311.01-02964</vt:lpwstr>
  </property>
  <property fmtid="{D5CDD505-2E9C-101B-9397-08002B2CF9AE}" pid="60" name="FSC#EVDCFG@15.1400:FileRespEmail">
    <vt:lpwstr/>
  </property>
  <property fmtid="{D5CDD505-2E9C-101B-9397-08002B2CF9AE}" pid="61" name="FSC#EVDCFG@15.1400:FileRespFax">
    <vt:lpwstr/>
  </property>
  <property fmtid="{D5CDD505-2E9C-101B-9397-08002B2CF9AE}" pid="62" name="FSC#EVDCFG@15.1400:FileRespHome">
    <vt:lpwstr/>
  </property>
  <property fmtid="{D5CDD505-2E9C-101B-9397-08002B2CF9AE}" pid="63" name="FSC#EVDCFG@15.1400:FileResponsible">
    <vt:lpwstr/>
  </property>
  <property fmtid="{D5CDD505-2E9C-101B-9397-08002B2CF9AE}" pid="64" name="FSC#EVDCFG@15.1400:UserInCharge">
    <vt:lpwstr/>
  </property>
  <property fmtid="{D5CDD505-2E9C-101B-9397-08002B2CF9AE}" pid="65" name="FSC#EVDCFG@15.1400:FileRespOrg">
    <vt:lpwstr/>
  </property>
  <property fmtid="{D5CDD505-2E9C-101B-9397-08002B2CF9AE}" pid="66" name="FSC#EVDCFG@15.1400:FileRespOrgHome">
    <vt:lpwstr>Thun</vt:lpwstr>
  </property>
  <property fmtid="{D5CDD505-2E9C-101B-9397-08002B2CF9AE}" pid="67" name="FSC#EVDCFG@15.1400:FileRespOrgStreet">
    <vt:lpwstr>Malerweg 6</vt:lpwstr>
  </property>
  <property fmtid="{D5CDD505-2E9C-101B-9397-08002B2CF9AE}" pid="68" name="FSC#EVDCFG@15.1400:FileRespOrgZipCode">
    <vt:lpwstr>3600</vt:lpwstr>
  </property>
  <property fmtid="{D5CDD505-2E9C-101B-9397-08002B2CF9AE}" pid="69" name="FSC#EVDCFG@15.1400:FileRespshortsign">
    <vt:lpwstr/>
  </property>
  <property fmtid="{D5CDD505-2E9C-101B-9397-08002B2CF9AE}" pid="70" name="FSC#EVDCFG@15.1400:FileRespStreet">
    <vt:lpwstr/>
  </property>
  <property fmtid="{D5CDD505-2E9C-101B-9397-08002B2CF9AE}" pid="71" name="FSC#EVDCFG@15.1400:FileRespTel">
    <vt:lpwstr/>
  </property>
  <property fmtid="{D5CDD505-2E9C-101B-9397-08002B2CF9AE}" pid="72" name="FSC#EVDCFG@15.1400:FileRespZipCode">
    <vt:lpwstr/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Arbeitszeittabelle_für_EiB_2019_D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Central office</vt:lpwstr>
  </property>
  <property fmtid="{D5CDD505-2E9C-101B-9397-08002B2CF9AE}" pid="88" name="FSC#EVDCFG@15.1400:SalutationFrench">
    <vt:lpwstr>Organe central</vt:lpwstr>
  </property>
  <property fmtid="{D5CDD505-2E9C-101B-9397-08002B2CF9AE}" pid="89" name="FSC#EVDCFG@15.1400:SalutationGerman">
    <vt:lpwstr>Zentralstelle</vt:lpwstr>
  </property>
  <property fmtid="{D5CDD505-2E9C-101B-9397-08002B2CF9AE}" pid="90" name="FSC#EVDCFG@15.1400:SalutationItalian">
    <vt:lpwstr>Organo centrale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FG-ABI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Fachgruppe Betreuung Einsatzbetriebe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>+41 58 468 19 98</vt:lpwstr>
  </property>
  <property fmtid="{D5CDD505-2E9C-101B-9397-08002B2CF9AE}" pid="105" name="FSC#ATSTATECFG@1.1001:DepartmentEmail">
    <vt:lpwstr>info@zivi.admin.ch</vt:lpwstr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Spesenabrechnung_für_EiB_2019
Saisie_du_temps_de_travail_pour_EA_2019_F
Registrazione_del_tempo_di_lavoro_2019_I
Arbeitszeittabelle_für_EiB_2019_D
Décompte_de_frais_F_2019
Conteggio_delle_spese_2019</vt:lpwstr>
  </property>
  <property fmtid="{D5CDD505-2E9C-101B-9397-08002B2CF9AE}" pid="108" name="FSC#ATSTATECFG@1.1001:DepartmentZipCode">
    <vt:lpwstr>3600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Thun</vt:lpwstr>
  </property>
  <property fmtid="{D5CDD505-2E9C-101B-9397-08002B2CF9AE}" pid="111" name="FSC#ATSTATECFG@1.1001:DepartmentStreet">
    <vt:lpwstr>Malerweg 6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2011/001701/00018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